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/>
  <mc:AlternateContent xmlns:mc="http://schemas.openxmlformats.org/markup-compatibility/2006">
    <mc:Choice Requires="x15">
      <x15ac:absPath xmlns:x15ac="http://schemas.microsoft.com/office/spreadsheetml/2010/11/ac" url="C:\Users\HP\OneDrive\Documents\MAXITEL\"/>
    </mc:Choice>
  </mc:AlternateContent>
  <xr:revisionPtr revIDLastSave="0" documentId="8_{00CA02DD-476D-47B3-86CD-787FAC26961C}" xr6:coauthVersionLast="47" xr6:coauthVersionMax="47" xr10:uidLastSave="{00000000-0000-0000-0000-000000000000}"/>
  <bookViews>
    <workbookView xWindow="-108" yWindow="-108" windowWidth="23256" windowHeight="12576" firstSheet="1" activeTab="1" xr2:uid="{00000000-000D-0000-FFFF-FFFF00000000}"/>
  </bookViews>
  <sheets>
    <sheet name="INFORME HE" sheetId="11" state="hidden" r:id="rId1"/>
    <sheet name="DATA" sheetId="4" r:id="rId2"/>
  </sheets>
  <definedNames>
    <definedName name="_xlnm._FilterDatabase" localSheetId="1" hidden="1">DATA!$A$6:$K$121</definedName>
  </definedNames>
  <calcPr calcId="181029"/>
  <pivotCaches>
    <pivotCache cacheId="0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59" i="4" l="1"/>
  <c r="F59" i="4"/>
  <c r="I19" i="4"/>
  <c r="H19" i="4"/>
  <c r="J83" i="4"/>
  <c r="J84" i="4"/>
  <c r="F83" i="4"/>
  <c r="E83" i="4"/>
  <c r="A83" i="4"/>
  <c r="F61" i="4"/>
  <c r="F47" i="4"/>
  <c r="F56" i="4"/>
  <c r="F53" i="4"/>
  <c r="F54" i="4" s="1"/>
  <c r="F44" i="4"/>
  <c r="F45" i="4" s="1"/>
  <c r="F36" i="4"/>
  <c r="F32" i="4"/>
  <c r="G84" i="4"/>
  <c r="F84" i="4"/>
  <c r="J9" i="4"/>
  <c r="A9" i="4"/>
  <c r="A19" i="4" s="1"/>
  <c r="J72" i="4"/>
  <c r="J71" i="4"/>
  <c r="J66" i="4"/>
  <c r="J65" i="4"/>
  <c r="J64" i="4"/>
  <c r="J63" i="4"/>
  <c r="E63" i="4"/>
  <c r="E64" i="4" s="1"/>
  <c r="E65" i="4" s="1"/>
  <c r="E66" i="4" s="1"/>
  <c r="E49" i="4"/>
  <c r="E50" i="4" s="1"/>
  <c r="E51" i="4" s="1"/>
  <c r="E52" i="4" s="1"/>
  <c r="J41" i="4"/>
  <c r="J40" i="4"/>
  <c r="J39" i="4"/>
  <c r="J38" i="4"/>
  <c r="J37" i="4"/>
  <c r="E37" i="4"/>
  <c r="E38" i="4" s="1"/>
  <c r="E39" i="4" s="1"/>
  <c r="E40" i="4" s="1"/>
  <c r="E41" i="4" s="1"/>
  <c r="J35" i="4"/>
  <c r="J34" i="4"/>
  <c r="J33" i="4"/>
  <c r="A32" i="4"/>
  <c r="A36" i="4" s="1"/>
  <c r="A52" i="4" s="1"/>
  <c r="A70" i="4" s="1"/>
  <c r="E33" i="4"/>
  <c r="E34" i="4" s="1"/>
  <c r="E35" i="4" s="1"/>
  <c r="I57" i="4"/>
  <c r="I58" i="4" s="1"/>
  <c r="I59" i="4" s="1"/>
  <c r="I60" i="4" s="1"/>
  <c r="I61" i="4" s="1"/>
  <c r="H57" i="4"/>
  <c r="H58" i="4" s="1"/>
  <c r="H59" i="4" s="1"/>
  <c r="H60" i="4" s="1"/>
  <c r="H61" i="4" s="1"/>
  <c r="A58" i="4"/>
  <c r="A63" i="4" s="1"/>
  <c r="E61" i="4"/>
  <c r="E59" i="4"/>
  <c r="E60" i="4" s="1"/>
  <c r="E58" i="4"/>
  <c r="E57" i="4" s="1"/>
  <c r="H45" i="4"/>
  <c r="H46" i="4" s="1"/>
  <c r="H47" i="4" s="1"/>
  <c r="H48" i="4" s="1"/>
  <c r="I45" i="4"/>
  <c r="I46" i="4" s="1"/>
  <c r="I47" i="4" s="1"/>
  <c r="C46" i="4"/>
  <c r="C47" i="4"/>
  <c r="A44" i="4"/>
  <c r="E45" i="4"/>
  <c r="E46" i="4" s="1"/>
  <c r="E47" i="4" s="1"/>
  <c r="I54" i="4"/>
  <c r="I55" i="4" s="1"/>
  <c r="H54" i="4"/>
  <c r="H55" i="4" s="1"/>
  <c r="E54" i="4"/>
  <c r="E55" i="4" s="1"/>
  <c r="A55" i="4"/>
  <c r="A53" i="4"/>
  <c r="A56" i="4" s="1"/>
  <c r="A67" i="4" s="1"/>
  <c r="J26" i="4"/>
  <c r="J27" i="4" s="1"/>
  <c r="J28" i="4" s="1"/>
  <c r="J29" i="4" s="1"/>
  <c r="J30" i="4" s="1"/>
  <c r="J31" i="4" s="1"/>
  <c r="I28" i="4"/>
  <c r="I29" i="4" s="1"/>
  <c r="I30" i="4" s="1"/>
  <c r="I31" i="4" s="1"/>
  <c r="H27" i="4"/>
  <c r="H28" i="4" s="1"/>
  <c r="H29" i="4" s="1"/>
  <c r="H30" i="4" s="1"/>
  <c r="H31" i="4" s="1"/>
  <c r="A30" i="4"/>
  <c r="A45" i="4" s="1"/>
  <c r="A66" i="4" s="1"/>
  <c r="A29" i="4"/>
  <c r="A59" i="4" s="1"/>
  <c r="A64" i="4" s="1"/>
  <c r="A28" i="4"/>
  <c r="A54" i="4" s="1"/>
  <c r="A60" i="4" s="1"/>
  <c r="A65" i="4" s="1"/>
  <c r="A81" i="4" s="1"/>
  <c r="A27" i="4"/>
  <c r="A47" i="4" s="1"/>
  <c r="A61" i="4" s="1"/>
  <c r="A71" i="4" s="1"/>
  <c r="A26" i="4"/>
  <c r="A46" i="4" s="1"/>
  <c r="A57" i="4" s="1"/>
  <c r="A62" i="4" s="1"/>
  <c r="A72" i="4" s="1"/>
  <c r="A82" i="4" s="1"/>
  <c r="A84" i="4" s="1"/>
  <c r="J80" i="4"/>
  <c r="J79" i="4"/>
  <c r="A80" i="4"/>
  <c r="A79" i="4"/>
  <c r="E79" i="4"/>
  <c r="E80" i="4" s="1"/>
  <c r="J69" i="4"/>
  <c r="E69" i="4"/>
  <c r="A78" i="4"/>
  <c r="H24" i="4"/>
  <c r="J24" i="4" s="1"/>
  <c r="J25" i="4" s="1"/>
  <c r="C25" i="4"/>
  <c r="E25" i="4"/>
  <c r="E30" i="4" s="1"/>
  <c r="C18" i="4"/>
  <c r="E18" i="4"/>
  <c r="E19" i="4" s="1"/>
  <c r="A18" i="4"/>
  <c r="A17" i="4"/>
  <c r="A24" i="4" s="1"/>
  <c r="A35" i="4" s="1"/>
  <c r="A76" i="4" s="1"/>
  <c r="I13" i="4"/>
  <c r="I14" i="4" s="1"/>
  <c r="I15" i="4" s="1"/>
  <c r="I16" i="4" s="1"/>
  <c r="H16" i="4"/>
  <c r="H15" i="4"/>
  <c r="H14" i="4"/>
  <c r="H13" i="4"/>
  <c r="C11" i="4"/>
  <c r="E11" i="4"/>
  <c r="E12" i="4" s="1"/>
  <c r="E13" i="4" s="1"/>
  <c r="E14" i="4" s="1"/>
  <c r="E15" i="4" s="1"/>
  <c r="E16" i="4" s="1"/>
  <c r="I8" i="4"/>
  <c r="I17" i="4" s="1"/>
  <c r="H8" i="4"/>
  <c r="H10" i="4" s="1"/>
  <c r="H17" i="4" s="1"/>
  <c r="E8" i="4"/>
  <c r="E10" i="4" s="1"/>
  <c r="J103" i="4"/>
  <c r="M103" i="4"/>
  <c r="N103" i="4" s="1"/>
  <c r="J95" i="4"/>
  <c r="M95" i="4"/>
  <c r="N95" i="4" s="1"/>
  <c r="J7" i="4"/>
  <c r="J8" i="4" s="1"/>
  <c r="M7" i="4"/>
  <c r="N7" i="4" s="1"/>
  <c r="M17" i="4"/>
  <c r="O17" i="4" s="1"/>
  <c r="J20" i="4"/>
  <c r="M20" i="4"/>
  <c r="N20" i="4" s="1"/>
  <c r="J21" i="4"/>
  <c r="M21" i="4"/>
  <c r="N21" i="4" s="1"/>
  <c r="J22" i="4"/>
  <c r="M22" i="4"/>
  <c r="O22" i="4" s="1"/>
  <c r="J23" i="4"/>
  <c r="M23" i="4"/>
  <c r="N23" i="4" s="1"/>
  <c r="M24" i="4"/>
  <c r="N24" i="4" s="1"/>
  <c r="M32" i="4"/>
  <c r="N32" i="4" s="1"/>
  <c r="M36" i="4"/>
  <c r="O36" i="4" s="1"/>
  <c r="J42" i="4"/>
  <c r="M42" i="4"/>
  <c r="N42" i="4" s="1"/>
  <c r="J43" i="4"/>
  <c r="M43" i="4"/>
  <c r="O43" i="4" s="1"/>
  <c r="J47" i="4"/>
  <c r="M44" i="4"/>
  <c r="N44" i="4" s="1"/>
  <c r="M48" i="4"/>
  <c r="O48" i="4" s="1"/>
  <c r="J54" i="4"/>
  <c r="J55" i="4" s="1"/>
  <c r="M53" i="4"/>
  <c r="N53" i="4" s="1"/>
  <c r="M56" i="4"/>
  <c r="O56" i="4" s="1"/>
  <c r="J62" i="4"/>
  <c r="M62" i="4"/>
  <c r="N62" i="4" s="1"/>
  <c r="J67" i="4"/>
  <c r="M67" i="4"/>
  <c r="N67" i="4" s="1"/>
  <c r="J68" i="4"/>
  <c r="M68" i="4"/>
  <c r="O68" i="4" s="1"/>
  <c r="J70" i="4"/>
  <c r="M70" i="4"/>
  <c r="N70" i="4" s="1"/>
  <c r="J73" i="4"/>
  <c r="M73" i="4"/>
  <c r="N73" i="4" s="1"/>
  <c r="J74" i="4"/>
  <c r="M74" i="4"/>
  <c r="O74" i="4" s="1"/>
  <c r="J75" i="4"/>
  <c r="M75" i="4"/>
  <c r="N75" i="4" s="1"/>
  <c r="J76" i="4"/>
  <c r="M76" i="4"/>
  <c r="N76" i="4" s="1"/>
  <c r="M77" i="4"/>
  <c r="N77" i="4" s="1"/>
  <c r="M78" i="4"/>
  <c r="N78" i="4" s="1"/>
  <c r="M81" i="4"/>
  <c r="N81" i="4" s="1"/>
  <c r="M82" i="4"/>
  <c r="M84" i="4"/>
  <c r="N84" i="4" s="1"/>
  <c r="J85" i="4"/>
  <c r="M85" i="4"/>
  <c r="O85" i="4" s="1"/>
  <c r="J86" i="4"/>
  <c r="M86" i="4"/>
  <c r="O86" i="4" s="1"/>
  <c r="J87" i="4"/>
  <c r="M87" i="4"/>
  <c r="N87" i="4" s="1"/>
  <c r="J88" i="4"/>
  <c r="M88" i="4"/>
  <c r="J89" i="4"/>
  <c r="M89" i="4"/>
  <c r="N89" i="4" s="1"/>
  <c r="J90" i="4"/>
  <c r="M90" i="4"/>
  <c r="O90" i="4" s="1"/>
  <c r="J91" i="4"/>
  <c r="M91" i="4"/>
  <c r="O91" i="4" s="1"/>
  <c r="M92" i="4"/>
  <c r="O92" i="4" s="1"/>
  <c r="J93" i="4"/>
  <c r="M93" i="4"/>
  <c r="J94" i="4"/>
  <c r="M94" i="4"/>
  <c r="O94" i="4" s="1"/>
  <c r="J96" i="4"/>
  <c r="M96" i="4"/>
  <c r="N96" i="4" s="1"/>
  <c r="J97" i="4"/>
  <c r="M97" i="4"/>
  <c r="N97" i="4" s="1"/>
  <c r="J100" i="4"/>
  <c r="M98" i="4"/>
  <c r="N98" i="4" s="1"/>
  <c r="M99" i="4"/>
  <c r="N99" i="4" s="1"/>
  <c r="M100" i="4"/>
  <c r="N100" i="4" s="1"/>
  <c r="M101" i="4"/>
  <c r="N101" i="4" s="1"/>
  <c r="M102" i="4"/>
  <c r="N102" i="4" s="1"/>
  <c r="J104" i="4"/>
  <c r="M104" i="4"/>
  <c r="O104" i="4" s="1"/>
  <c r="J105" i="4"/>
  <c r="M105" i="4"/>
  <c r="N105" i="4" s="1"/>
  <c r="J106" i="4"/>
  <c r="M106" i="4"/>
  <c r="N106" i="4" s="1"/>
  <c r="M107" i="4"/>
  <c r="N107" i="4" s="1"/>
  <c r="M108" i="4"/>
  <c r="N108" i="4" s="1"/>
  <c r="J109" i="4"/>
  <c r="M109" i="4"/>
  <c r="O109" i="4" s="1"/>
  <c r="J110" i="4"/>
  <c r="M110" i="4"/>
  <c r="N110" i="4" s="1"/>
  <c r="J111" i="4"/>
  <c r="M111" i="4"/>
  <c r="J112" i="4"/>
  <c r="M112" i="4"/>
  <c r="M113" i="4"/>
  <c r="J114" i="4"/>
  <c r="M114" i="4"/>
  <c r="N114" i="4" s="1"/>
  <c r="J115" i="4"/>
  <c r="M115" i="4"/>
  <c r="O115" i="4" s="1"/>
  <c r="J116" i="4"/>
  <c r="M116" i="4"/>
  <c r="N116" i="4" s="1"/>
  <c r="J117" i="4"/>
  <c r="M117" i="4"/>
  <c r="N117" i="4" s="1"/>
  <c r="J118" i="4"/>
  <c r="M118" i="4"/>
  <c r="O118" i="4" s="1"/>
  <c r="J119" i="4"/>
  <c r="M119" i="4"/>
  <c r="J120" i="4"/>
  <c r="M120" i="4"/>
  <c r="O120" i="4" s="1"/>
  <c r="J121" i="4"/>
  <c r="M121" i="4"/>
  <c r="O121" i="4" s="1"/>
  <c r="E9" i="4" l="1"/>
  <c r="H49" i="4"/>
  <c r="J48" i="4"/>
  <c r="A51" i="4"/>
  <c r="A40" i="4"/>
  <c r="A48" i="4" s="1"/>
  <c r="A37" i="4"/>
  <c r="A39" i="4"/>
  <c r="A49" i="4" s="1"/>
  <c r="A38" i="4"/>
  <c r="A33" i="4"/>
  <c r="A34" i="4"/>
  <c r="A41" i="4" s="1"/>
  <c r="A50" i="4" s="1"/>
  <c r="E31" i="4"/>
  <c r="E27" i="4"/>
  <c r="E28" i="4"/>
  <c r="E29" i="4"/>
  <c r="E26" i="4"/>
  <c r="H18" i="4"/>
  <c r="H25" i="4"/>
  <c r="I18" i="4"/>
  <c r="J10" i="4"/>
  <c r="J11" i="4" s="1"/>
  <c r="H11" i="4"/>
  <c r="H12" i="4" s="1"/>
  <c r="J12" i="4" s="1"/>
  <c r="J13" i="4" s="1"/>
  <c r="J14" i="4" s="1"/>
  <c r="J15" i="4" s="1"/>
  <c r="J16" i="4" s="1"/>
  <c r="O103" i="4"/>
  <c r="P103" i="4" s="1"/>
  <c r="O95" i="4"/>
  <c r="P95" i="4" s="1"/>
  <c r="O67" i="4"/>
  <c r="P67" i="4" s="1"/>
  <c r="O102" i="4"/>
  <c r="P102" i="4" s="1"/>
  <c r="N36" i="4"/>
  <c r="P36" i="4" s="1"/>
  <c r="J98" i="4"/>
  <c r="N121" i="4"/>
  <c r="P121" i="4" s="1"/>
  <c r="O32" i="4"/>
  <c r="P32" i="4" s="1"/>
  <c r="J101" i="4"/>
  <c r="O62" i="4"/>
  <c r="P62" i="4" s="1"/>
  <c r="J107" i="4"/>
  <c r="O96" i="4"/>
  <c r="P96" i="4" s="1"/>
  <c r="J99" i="4"/>
  <c r="J113" i="4"/>
  <c r="O101" i="4"/>
  <c r="P101" i="4" s="1"/>
  <c r="O97" i="4"/>
  <c r="P97" i="4" s="1"/>
  <c r="O117" i="4"/>
  <c r="P117" i="4" s="1"/>
  <c r="J92" i="4"/>
  <c r="O87" i="4"/>
  <c r="P87" i="4" s="1"/>
  <c r="O24" i="4"/>
  <c r="P24" i="4" s="1"/>
  <c r="O7" i="4"/>
  <c r="P7" i="4" s="1"/>
  <c r="N118" i="4"/>
  <c r="P118" i="4" s="1"/>
  <c r="O116" i="4"/>
  <c r="P116" i="4" s="1"/>
  <c r="N86" i="4"/>
  <c r="P86" i="4" s="1"/>
  <c r="O84" i="4"/>
  <c r="P84" i="4" s="1"/>
  <c r="O73" i="4"/>
  <c r="P73" i="4" s="1"/>
  <c r="N48" i="4"/>
  <c r="P48" i="4" s="1"/>
  <c r="N120" i="4"/>
  <c r="P120" i="4" s="1"/>
  <c r="N104" i="4"/>
  <c r="P104" i="4" s="1"/>
  <c r="N56" i="4"/>
  <c r="P56" i="4" s="1"/>
  <c r="N22" i="4"/>
  <c r="P22" i="4" s="1"/>
  <c r="O21" i="4"/>
  <c r="P21" i="4" s="1"/>
  <c r="O114" i="4"/>
  <c r="P114" i="4" s="1"/>
  <c r="O108" i="4"/>
  <c r="P108" i="4" s="1"/>
  <c r="O107" i="4"/>
  <c r="P107" i="4" s="1"/>
  <c r="O106" i="4"/>
  <c r="P106" i="4" s="1"/>
  <c r="O105" i="4"/>
  <c r="P105" i="4" s="1"/>
  <c r="O100" i="4"/>
  <c r="P100" i="4" s="1"/>
  <c r="O99" i="4"/>
  <c r="P99" i="4" s="1"/>
  <c r="O98" i="4"/>
  <c r="P98" i="4" s="1"/>
  <c r="N92" i="4"/>
  <c r="P92" i="4" s="1"/>
  <c r="N91" i="4"/>
  <c r="P91" i="4" s="1"/>
  <c r="O89" i="4"/>
  <c r="P89" i="4" s="1"/>
  <c r="N85" i="4"/>
  <c r="P85" i="4" s="1"/>
  <c r="N74" i="4"/>
  <c r="P74" i="4" s="1"/>
  <c r="N68" i="4"/>
  <c r="P68" i="4" s="1"/>
  <c r="N43" i="4"/>
  <c r="P43" i="4" s="1"/>
  <c r="O42" i="4"/>
  <c r="P42" i="4" s="1"/>
  <c r="J17" i="4"/>
  <c r="N115" i="4"/>
  <c r="P115" i="4" s="1"/>
  <c r="O110" i="4"/>
  <c r="P110" i="4" s="1"/>
  <c r="N109" i="4"/>
  <c r="P109" i="4" s="1"/>
  <c r="N94" i="4"/>
  <c r="P94" i="4" s="1"/>
  <c r="N90" i="4"/>
  <c r="P90" i="4" s="1"/>
  <c r="O44" i="4"/>
  <c r="P44" i="4" s="1"/>
  <c r="N17" i="4"/>
  <c r="P17" i="4" s="1"/>
  <c r="N119" i="4"/>
  <c r="O119" i="4"/>
  <c r="N88" i="4"/>
  <c r="O88" i="4"/>
  <c r="N113" i="4"/>
  <c r="O113" i="4"/>
  <c r="N112" i="4"/>
  <c r="O112" i="4"/>
  <c r="N111" i="4"/>
  <c r="O111" i="4"/>
  <c r="N93" i="4"/>
  <c r="O93" i="4"/>
  <c r="N82" i="4"/>
  <c r="O82" i="4"/>
  <c r="O81" i="4"/>
  <c r="P81" i="4" s="1"/>
  <c r="O78" i="4"/>
  <c r="P78" i="4" s="1"/>
  <c r="O77" i="4"/>
  <c r="P77" i="4" s="1"/>
  <c r="O76" i="4"/>
  <c r="P76" i="4" s="1"/>
  <c r="O75" i="4"/>
  <c r="P75" i="4" s="1"/>
  <c r="O70" i="4"/>
  <c r="P70" i="4" s="1"/>
  <c r="O53" i="4"/>
  <c r="P53" i="4" s="1"/>
  <c r="O23" i="4"/>
  <c r="P23" i="4" s="1"/>
  <c r="O20" i="4"/>
  <c r="P20" i="4" s="1"/>
  <c r="H50" i="4" l="1"/>
  <c r="J49" i="4"/>
  <c r="J18" i="4"/>
  <c r="J102" i="4"/>
  <c r="J108" i="4"/>
  <c r="J77" i="4"/>
  <c r="P111" i="4"/>
  <c r="P113" i="4"/>
  <c r="P119" i="4"/>
  <c r="P93" i="4"/>
  <c r="P88" i="4"/>
  <c r="P82" i="4"/>
  <c r="P112" i="4"/>
  <c r="H51" i="4" l="1"/>
  <c r="J50" i="4"/>
  <c r="J78" i="4"/>
  <c r="H52" i="4" l="1"/>
  <c r="J52" i="4" s="1"/>
  <c r="J51" i="4"/>
  <c r="J81" i="4"/>
</calcChain>
</file>

<file path=xl/sharedStrings.xml><?xml version="1.0" encoding="utf-8"?>
<sst xmlns="http://schemas.openxmlformats.org/spreadsheetml/2006/main" count="151" uniqueCount="104">
  <si>
    <r>
      <rPr>
        <b/>
        <sz val="11"/>
        <color rgb="FF2A2A2A"/>
        <rFont val="Tahoma"/>
        <family val="2"/>
      </rPr>
      <t>INFORME DE HORAS EXTRAS PERSONAL TECNICO</t>
    </r>
  </si>
  <si>
    <r>
      <rPr>
        <sz val="11"/>
        <rFont val="Lucida Sans Unicode"/>
        <family val="2"/>
      </rPr>
      <t xml:space="preserve">Lic Melissa Moran
</t>
    </r>
    <r>
      <rPr>
        <sz val="10"/>
        <color rgb="FF2A2A2A"/>
        <rFont val="Lucida Sans Unicode"/>
        <family val="2"/>
      </rPr>
      <t xml:space="preserve">TALENTO HUMANO
</t>
    </r>
    <r>
      <rPr>
        <u/>
        <sz val="11"/>
        <color rgb="FF2A2A2A"/>
        <rFont val="Lucida Sans Unicode"/>
        <family val="2"/>
      </rPr>
      <t>Corporación Turbonet S.A.                                                                            </t>
    </r>
  </si>
  <si>
    <r>
      <rPr>
        <sz val="11"/>
        <color rgb="FF2A2A2A"/>
        <rFont val="Lucida Sans Unicode"/>
        <family val="2"/>
      </rPr>
      <t xml:space="preserve">Reporte de horas extraordinarias en el área de proyectos detalladas por día con las asignaciones al personal correspondiente en Vinces - Baba - Jujan -
</t>
    </r>
    <r>
      <rPr>
        <sz val="11"/>
        <color rgb="FF2A2A2A"/>
        <rFont val="Lucida Sans Unicode"/>
        <family val="2"/>
      </rPr>
      <t>Tres postes y San juan en el mes de diciembre del 2022.</t>
    </r>
  </si>
  <si>
    <r>
      <rPr>
        <b/>
        <sz val="10"/>
        <rFont val="Calibri"/>
        <family val="1"/>
      </rPr>
      <t>FECHA</t>
    </r>
  </si>
  <si>
    <t>HORA SALIDA</t>
  </si>
  <si>
    <t>HORA SALIDA 2</t>
  </si>
  <si>
    <t>HORAS EXTRAS</t>
  </si>
  <si>
    <r>
      <rPr>
        <b/>
        <sz val="10"/>
        <rFont val="Calibri"/>
        <family val="1"/>
      </rPr>
      <t>GESTIÓN</t>
    </r>
  </si>
  <si>
    <r>
      <rPr>
        <b/>
        <sz val="10"/>
        <rFont val="Calibri"/>
        <family val="1"/>
      </rPr>
      <t>ZONA</t>
    </r>
  </si>
  <si>
    <t>TÉCNICOS</t>
  </si>
  <si>
    <t>N° HORAS SUP. 50%</t>
  </si>
  <si>
    <t>N° HORAS EXT. 100%</t>
  </si>
  <si>
    <t>Valor por hora</t>
  </si>
  <si>
    <t>COSTO HORAS SUP. 50%</t>
  </si>
  <si>
    <t>HORAS SUPLEMETARIAS 50%</t>
  </si>
  <si>
    <t>HORAS EXTRAORDINARIAS 100%</t>
  </si>
  <si>
    <t>SUELDO</t>
  </si>
  <si>
    <t>COSTO HORAS EXT. 100%</t>
  </si>
  <si>
    <t>Etiquetas de fila</t>
  </si>
  <si>
    <t>Total general</t>
  </si>
  <si>
    <t>Suma de N° HORAS SUP. 50%</t>
  </si>
  <si>
    <t>Suma de N° HORAS EXT. 100%</t>
  </si>
  <si>
    <t>Suma de COSTO HORAS SUP. 50%</t>
  </si>
  <si>
    <t>Suma de COSTO HORAS EXT. 100%</t>
  </si>
  <si>
    <t>TOTAL A PAGAR</t>
  </si>
  <si>
    <t>Suma de TOTAL A PAGAR</t>
  </si>
  <si>
    <t>INFORME DE HORAS EXTRAS PERSONAL OPERATIVO</t>
  </si>
  <si>
    <r>
      <rPr>
        <b/>
        <sz val="11"/>
        <color theme="1"/>
        <rFont val="Calibri"/>
        <family val="2"/>
        <scheme val="minor"/>
      </rPr>
      <t xml:space="preserve">Nota: </t>
    </r>
    <r>
      <rPr>
        <sz val="11"/>
        <color theme="1"/>
        <rFont val="Calibri"/>
        <family val="2"/>
        <scheme val="minor"/>
      </rPr>
      <t>En el signo de + junto a cada tecnico puede hacer clic para verificar la gestión realizada en las horas indicadas por la respectiva fecha .</t>
    </r>
  </si>
  <si>
    <t>Edgar Joan Montes Zambrano</t>
  </si>
  <si>
    <t>Joffre Adallberto Aguirre Espinoza</t>
  </si>
  <si>
    <t>Diego Wladimir Arias Diaz</t>
  </si>
  <si>
    <t>Jefferson Daniel Espinoza Peña</t>
  </si>
  <si>
    <t>Victor Rafael Leal Yeguez</t>
  </si>
  <si>
    <t>Cesar Rene Paredes Bustamante</t>
  </si>
  <si>
    <t>Aurelio Arturo Torres Sanchez</t>
  </si>
  <si>
    <t>Robert Josue Sanchez Tello</t>
  </si>
  <si>
    <t>Jose Antonio Naranjo Vera</t>
  </si>
  <si>
    <t>Juan Manuel Montece Morales</t>
  </si>
  <si>
    <t>Tyrone Leonel Naranjo Vera</t>
  </si>
  <si>
    <t>Cristhian Joffre Valenzuela Junco</t>
  </si>
  <si>
    <t>Vinces, 27 de junio de 2023</t>
  </si>
  <si>
    <t>jueves, 01 junio 2023</t>
  </si>
  <si>
    <t>viernes, 02 junio 2023</t>
  </si>
  <si>
    <t>sábado, 03 junio 2023</t>
  </si>
  <si>
    <t>domingo, 04 junio 2023</t>
  </si>
  <si>
    <t>lunes, 05 junio 2023</t>
  </si>
  <si>
    <t>martes, 06 junio 2023</t>
  </si>
  <si>
    <t>miércoles, 07 junio 2023</t>
  </si>
  <si>
    <t>jueves, 08 junio 2023</t>
  </si>
  <si>
    <t>viernes, 09 junio 2023</t>
  </si>
  <si>
    <t>sábado, 10 junio 2023</t>
  </si>
  <si>
    <t>domingo, 11 junio 2023</t>
  </si>
  <si>
    <t>lunes, 12 junio 2023</t>
  </si>
  <si>
    <t>martes, 13 junio 2023</t>
  </si>
  <si>
    <t>miércoles, 14 junio 2023</t>
  </si>
  <si>
    <t>jueves, 15 junio 2023</t>
  </si>
  <si>
    <t>viernes, 16 junio 2023</t>
  </si>
  <si>
    <t>sábado, 17 junio 2023</t>
  </si>
  <si>
    <t>domingo, 18 junio 2023</t>
  </si>
  <si>
    <t>lunes, 19 junio 2023</t>
  </si>
  <si>
    <t>martes, 20 junio 2023</t>
  </si>
  <si>
    <t>miércoles, 21 junio 2023</t>
  </si>
  <si>
    <t>jueves, 22 junio 2023</t>
  </si>
  <si>
    <t>viernes, 23 junio 2023</t>
  </si>
  <si>
    <t>sábado, 24 junio 2023</t>
  </si>
  <si>
    <t>domingo, 25 junio 2023</t>
  </si>
  <si>
    <t>lunes, 26 junio 2023</t>
  </si>
  <si>
    <t>martes, 27 junio 2023</t>
  </si>
  <si>
    <t>miércoles, 28 junio 2023</t>
  </si>
  <si>
    <t>jueves, 29 junio 2023</t>
  </si>
  <si>
    <t>viernes, 30 junio 2023</t>
  </si>
  <si>
    <t>Aguirre Espinoza Joffre Adallberto</t>
  </si>
  <si>
    <t>Arias Diaz Diego Wladimir</t>
  </si>
  <si>
    <t>RESOLUCION DE SOPORTE DE CLIENTE QUALITYPLAN</t>
  </si>
  <si>
    <t>Torres Sanchez Aurelio Arturo</t>
  </si>
  <si>
    <t>INSTALACION DEL CLIENTE: MAYORGA RIUZ YANETT</t>
  </si>
  <si>
    <t>Mora Tamayo Carlos Julio</t>
  </si>
  <si>
    <t>Espinoza Peña Jefferson Daniel</t>
  </si>
  <si>
    <t>Montece Morales Juan Manuel</t>
  </si>
  <si>
    <t>Montes Zambrano Edgar Joan</t>
  </si>
  <si>
    <t>Sanchez Tello Robert Josue</t>
  </si>
  <si>
    <t>Valenzuela Junco Cristhian Joffre</t>
  </si>
  <si>
    <t>REPARACION EN SANTA MARTHA</t>
  </si>
  <si>
    <t>SOPORTE CLIENTE: ASTUDILLO RIZZO MAURICIO GILMAR</t>
  </si>
  <si>
    <t>Naranjo Vera Tyrone Leonel</t>
  </si>
  <si>
    <t>REPARACION DE CAJA NAP DAÑADA EN EL SECTOR CONCEPCION</t>
  </si>
  <si>
    <t>JORNADA DE CAMBIOS DE IPS EN LA UNION</t>
  </si>
  <si>
    <t>Galarza Rosero Carlos Jhonny</t>
  </si>
  <si>
    <t>Olvera Obando Josue Vicente</t>
  </si>
  <si>
    <t>Naranjo Vera Jose Antonio</t>
  </si>
  <si>
    <t>TENDIDO DE FIBRA EN LA UNION SECTOR EL CUATRO</t>
  </si>
  <si>
    <t>CABLEADO DE APS EN TORRES DE LAS MALVINAS</t>
  </si>
  <si>
    <t>REPARACION DE CORTE DE FIBRA EN EL SECTOR LOS ALBASTROS</t>
  </si>
  <si>
    <t>TENDIDO EN EL SECTOR LAS MALVINAS CON CRUCE DE RIO</t>
  </si>
  <si>
    <t>REPARACION Y TENDIDO DE FIBRA EN BABA DEBIDO A POSTES CAIDOS</t>
  </si>
  <si>
    <t>MIGRACION DE EQUIPOS EN SECTOR LAS MALVINAS</t>
  </si>
  <si>
    <t>TENDIDO DE FIBRA EN LA UNION</t>
  </si>
  <si>
    <t>COLOCACION DE MANGAS EN LA UNION</t>
  </si>
  <si>
    <t xml:space="preserve">ACTIVACIONES Y SOPORTES EN JUJAN </t>
  </si>
  <si>
    <t>CAMBIOS DE IPS EN LA UNION</t>
  </si>
  <si>
    <t>HORA ENTRADA</t>
  </si>
  <si>
    <t>HORA ENTRADA 2</t>
  </si>
  <si>
    <t>TRABAJOS DE PROYECTOS EN LA UNION</t>
  </si>
  <si>
    <t>HERRAJEO Y TENDIDO EN LA UNION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</si>
</sst>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 &quot;$&quot;* #,##0.00_ ;_ &quot;$&quot;* \-#,##0.00_ ;_ &quot;$&quot;* &quot;-&quot;??_ ;_ @_ "/>
    <numFmt numFmtId="165" formatCode="[$-F400]h:mm:ss\ AM/PM"/>
    <numFmt numFmtId="166" formatCode="[$-F800]dddd\,\ mmmm\ dd\,\ yyyy"/>
    <numFmt numFmtId="171" formatCode="[$-F400]h:mm:ss\ AM/PM"/>
  </numFmts>
  <fonts count="13" x14ac:knownFonts="1">
    <font>
      <sz val="11"/>
      <color theme="1"/>
      <name val="Calibri"/>
      <family val="2"/>
      <scheme val="minor"/>
    </font>
    <font>
      <sz val="11"/>
      <name val="Lucida Sans Unicode"/>
      <family val="2"/>
    </font>
    <font>
      <sz val="11"/>
      <color rgb="FF2A2A2A"/>
      <name val="Lucida Sans Unicode"/>
      <family val="2"/>
    </font>
    <font>
      <b/>
      <sz val="11"/>
      <name val="Tahoma"/>
      <family val="2"/>
    </font>
    <font>
      <b/>
      <sz val="11"/>
      <color rgb="FF2A2A2A"/>
      <name val="Tahoma"/>
      <family val="2"/>
    </font>
    <font>
      <sz val="10"/>
      <color rgb="FF2A2A2A"/>
      <name val="Lucida Sans Unicode"/>
      <family val="2"/>
    </font>
    <font>
      <u/>
      <sz val="11"/>
      <color rgb="FF2A2A2A"/>
      <name val="Lucida Sans Unicode"/>
      <family val="2"/>
    </font>
    <font>
      <b/>
      <sz val="10"/>
      <name val="Calibri"/>
      <family val="1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383E4B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2C74B5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1">
    <xf numFmtId="0" fontId="0" fillId="0" borderId="0" xfId="0"/>
    <xf numFmtId="166" fontId="0" fillId="0" borderId="0" xfId="0" applyNumberFormat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0" xfId="0" applyAlignment="1">
      <alignment vertical="top" wrapText="1"/>
    </xf>
    <xf numFmtId="0" fontId="3" fillId="0" borderId="0" xfId="0" applyFont="1" applyAlignment="1">
      <alignment vertical="top" wrapText="1"/>
    </xf>
    <xf numFmtId="0" fontId="1" fillId="0" borderId="0" xfId="0" applyFont="1" applyAlignment="1">
      <alignment vertical="top" wrapText="1"/>
    </xf>
    <xf numFmtId="165" fontId="1" fillId="0" borderId="0" xfId="0" applyNumberFormat="1" applyFont="1" applyAlignment="1">
      <alignment vertical="top" wrapText="1"/>
    </xf>
    <xf numFmtId="165" fontId="3" fillId="0" borderId="0" xfId="0" applyNumberFormat="1" applyFont="1" applyAlignment="1">
      <alignment vertical="top" wrapText="1"/>
    </xf>
    <xf numFmtId="165" fontId="0" fillId="0" borderId="0" xfId="0" applyNumberFormat="1" applyAlignment="1">
      <alignment vertical="top" wrapText="1"/>
    </xf>
    <xf numFmtId="165" fontId="0" fillId="0" borderId="0" xfId="0" applyNumberFormat="1" applyAlignment="1">
      <alignment horizontal="left" vertical="top"/>
    </xf>
    <xf numFmtId="165" fontId="0" fillId="0" borderId="0" xfId="0" applyNumberFormat="1"/>
    <xf numFmtId="0" fontId="0" fillId="0" borderId="7" xfId="0" applyBorder="1"/>
    <xf numFmtId="0" fontId="0" fillId="0" borderId="0" xfId="0" applyAlignment="1">
      <alignment horizontal="center" vertical="center"/>
    </xf>
    <xf numFmtId="164" fontId="1" fillId="0" borderId="0" xfId="0" applyNumberFormat="1" applyFont="1" applyAlignment="1">
      <alignment vertical="top" wrapText="1"/>
    </xf>
    <xf numFmtId="164" fontId="3" fillId="0" borderId="0" xfId="0" applyNumberFormat="1" applyFont="1" applyAlignment="1">
      <alignment vertical="top" wrapText="1"/>
    </xf>
    <xf numFmtId="164" fontId="0" fillId="0" borderId="0" xfId="0" applyNumberFormat="1" applyAlignment="1">
      <alignment vertical="top" wrapText="1"/>
    </xf>
    <xf numFmtId="164" fontId="0" fillId="0" borderId="0" xfId="0" applyNumberFormat="1" applyAlignment="1">
      <alignment horizontal="left" vertical="top"/>
    </xf>
    <xf numFmtId="164" fontId="7" fillId="2" borderId="8" xfId="0" applyNumberFormat="1" applyFont="1" applyFill="1" applyBorder="1" applyAlignment="1">
      <alignment horizontal="center" vertical="center" wrapText="1"/>
    </xf>
    <xf numFmtId="164" fontId="0" fillId="0" borderId="0" xfId="0" applyNumberFormat="1"/>
    <xf numFmtId="0" fontId="3" fillId="0" borderId="0" xfId="0" applyFont="1" applyAlignment="1">
      <alignment vertical="top"/>
    </xf>
    <xf numFmtId="0" fontId="0" fillId="0" borderId="0" xfId="0" applyAlignment="1">
      <alignment horizontal="left"/>
    </xf>
    <xf numFmtId="0" fontId="0" fillId="0" borderId="0" xfId="0" applyAlignment="1">
      <alignment horizontal="center" vertical="center" wrapText="1"/>
    </xf>
    <xf numFmtId="0" fontId="0" fillId="0" borderId="0" xfId="0" pivotButton="1" applyAlignment="1">
      <alignment horizontal="center" vertical="center" wrapText="1"/>
    </xf>
    <xf numFmtId="0" fontId="2" fillId="0" borderId="0" xfId="0" applyFont="1" applyAlignment="1">
      <alignment vertical="top" wrapText="1"/>
    </xf>
    <xf numFmtId="164" fontId="7" fillId="2" borderId="9" xfId="0" applyNumberFormat="1" applyFont="1" applyFill="1" applyBorder="1" applyAlignment="1">
      <alignment horizontal="center" vertical="center" wrapText="1"/>
    </xf>
    <xf numFmtId="164" fontId="7" fillId="2" borderId="10" xfId="0" applyNumberFormat="1" applyFont="1" applyFill="1" applyBorder="1" applyAlignment="1">
      <alignment horizontal="center" vertical="center" wrapText="1"/>
    </xf>
    <xf numFmtId="164" fontId="7" fillId="2" borderId="11" xfId="0" applyNumberFormat="1" applyFont="1" applyFill="1" applyBorder="1" applyAlignment="1">
      <alignment horizontal="center" vertical="center" wrapText="1"/>
    </xf>
    <xf numFmtId="166" fontId="0" fillId="0" borderId="0" xfId="0" applyNumberFormat="1"/>
    <xf numFmtId="164" fontId="7" fillId="2" borderId="15" xfId="0" applyNumberFormat="1" applyFont="1" applyFill="1" applyBorder="1" applyAlignment="1">
      <alignment horizontal="center" vertical="center" wrapText="1"/>
    </xf>
    <xf numFmtId="166" fontId="7" fillId="2" borderId="16" xfId="0" applyNumberFormat="1" applyFont="1" applyFill="1" applyBorder="1" applyAlignment="1">
      <alignment horizontal="center" vertical="center" wrapText="1"/>
    </xf>
    <xf numFmtId="164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165" fontId="0" fillId="0" borderId="2" xfId="0" applyNumberFormat="1" applyBorder="1" applyAlignment="1">
      <alignment horizontal="center" vertical="center" wrapText="1"/>
    </xf>
    <xf numFmtId="46" fontId="0" fillId="0" borderId="2" xfId="0" applyNumberFormat="1" applyBorder="1" applyAlignment="1">
      <alignment horizontal="center" vertical="center" wrapText="1"/>
    </xf>
    <xf numFmtId="4" fontId="0" fillId="0" borderId="2" xfId="0" applyNumberFormat="1" applyBorder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164" fontId="0" fillId="0" borderId="13" xfId="0" applyNumberForma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165" fontId="0" fillId="0" borderId="13" xfId="0" applyNumberFormat="1" applyBorder="1" applyAlignment="1">
      <alignment horizontal="center" vertical="center" wrapText="1"/>
    </xf>
    <xf numFmtId="46" fontId="0" fillId="0" borderId="13" xfId="0" applyNumberFormat="1" applyBorder="1" applyAlignment="1">
      <alignment horizontal="center" vertical="center" wrapText="1"/>
    </xf>
    <xf numFmtId="4" fontId="0" fillId="0" borderId="13" xfId="0" applyNumberFormat="1" applyBorder="1" applyAlignment="1">
      <alignment horizontal="center" vertical="center"/>
    </xf>
    <xf numFmtId="164" fontId="0" fillId="0" borderId="14" xfId="0" applyNumberForma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0" fillId="0" borderId="0" xfId="0" applyAlignment="1">
      <alignment wrapText="1"/>
    </xf>
    <xf numFmtId="0" fontId="12" fillId="3" borderId="0" xfId="0" applyFont="1" applyFill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166" fontId="7" fillId="2" borderId="17" xfId="0" applyNumberFormat="1" applyFont="1" applyFill="1" applyBorder="1" applyAlignment="1">
      <alignment horizontal="center" vertical="center" wrapText="1"/>
    </xf>
    <xf numFmtId="0" fontId="0" fillId="4" borderId="4" xfId="0" applyFill="1" applyBorder="1" applyAlignment="1">
      <alignment horizontal="left" vertical="center"/>
    </xf>
    <xf numFmtId="164" fontId="0" fillId="4" borderId="5" xfId="0" applyNumberFormat="1" applyFill="1" applyBorder="1" applyAlignment="1">
      <alignment horizontal="center" vertical="center"/>
    </xf>
    <xf numFmtId="0" fontId="9" fillId="4" borderId="5" xfId="0" applyFont="1" applyFill="1" applyBorder="1" applyAlignment="1">
      <alignment horizontal="left" vertical="center" wrapText="1"/>
    </xf>
    <xf numFmtId="0" fontId="0" fillId="4" borderId="5" xfId="0" applyFill="1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/>
    </xf>
    <xf numFmtId="165" fontId="0" fillId="4" borderId="5" xfId="0" applyNumberFormat="1" applyFill="1" applyBorder="1" applyAlignment="1">
      <alignment horizontal="center" vertical="center" wrapText="1"/>
    </xf>
    <xf numFmtId="46" fontId="0" fillId="4" borderId="5" xfId="0" applyNumberFormat="1" applyFill="1" applyBorder="1" applyAlignment="1">
      <alignment horizontal="center" vertical="center" wrapText="1"/>
    </xf>
    <xf numFmtId="4" fontId="0" fillId="4" borderId="5" xfId="0" applyNumberFormat="1" applyFill="1" applyBorder="1" applyAlignment="1">
      <alignment horizontal="center" vertical="center"/>
    </xf>
    <xf numFmtId="164" fontId="0" fillId="4" borderId="6" xfId="0" applyNumberFormat="1" applyFill="1" applyBorder="1" applyAlignment="1">
      <alignment horizontal="center" vertical="center"/>
    </xf>
    <xf numFmtId="0" fontId="0" fillId="4" borderId="18" xfId="0" applyFill="1" applyBorder="1" applyAlignment="1">
      <alignment horizontal="left" vertical="center"/>
    </xf>
    <xf numFmtId="164" fontId="0" fillId="4" borderId="19" xfId="0" applyNumberFormat="1" applyFill="1" applyBorder="1" applyAlignment="1">
      <alignment horizontal="center" vertical="center"/>
    </xf>
    <xf numFmtId="0" fontId="9" fillId="4" borderId="19" xfId="0" applyFont="1" applyFill="1" applyBorder="1" applyAlignment="1">
      <alignment horizontal="left" vertical="center" wrapText="1"/>
    </xf>
    <xf numFmtId="0" fontId="0" fillId="4" borderId="19" xfId="0" applyFill="1" applyBorder="1" applyAlignment="1">
      <alignment horizontal="center" vertical="center" wrapText="1"/>
    </xf>
    <xf numFmtId="0" fontId="0" fillId="4" borderId="19" xfId="0" applyFill="1" applyBorder="1" applyAlignment="1">
      <alignment horizontal="center" vertical="center"/>
    </xf>
    <xf numFmtId="165" fontId="0" fillId="4" borderId="19" xfId="0" applyNumberFormat="1" applyFill="1" applyBorder="1" applyAlignment="1">
      <alignment horizontal="center" vertical="center" wrapText="1"/>
    </xf>
    <xf numFmtId="46" fontId="0" fillId="4" borderId="19" xfId="0" applyNumberFormat="1" applyFill="1" applyBorder="1" applyAlignment="1">
      <alignment horizontal="center" vertical="center" wrapText="1"/>
    </xf>
    <xf numFmtId="4" fontId="0" fillId="4" borderId="19" xfId="0" applyNumberFormat="1" applyFill="1" applyBorder="1" applyAlignment="1">
      <alignment horizontal="center" vertical="center"/>
    </xf>
    <xf numFmtId="164" fontId="0" fillId="4" borderId="20" xfId="0" applyNumberFormat="1" applyFill="1" applyBorder="1" applyAlignment="1">
      <alignment horizontal="center" vertical="center"/>
    </xf>
    <xf numFmtId="0" fontId="0" fillId="5" borderId="18" xfId="0" applyFill="1" applyBorder="1" applyAlignment="1">
      <alignment horizontal="left" vertical="center"/>
    </xf>
    <xf numFmtId="164" fontId="0" fillId="5" borderId="19" xfId="0" applyNumberFormat="1" applyFill="1" applyBorder="1" applyAlignment="1">
      <alignment horizontal="center" vertical="center"/>
    </xf>
    <xf numFmtId="0" fontId="9" fillId="5" borderId="19" xfId="0" applyFont="1" applyFill="1" applyBorder="1" applyAlignment="1">
      <alignment horizontal="left" vertical="center" wrapText="1"/>
    </xf>
    <xf numFmtId="0" fontId="0" fillId="5" borderId="19" xfId="0" applyFill="1" applyBorder="1" applyAlignment="1">
      <alignment horizontal="center" vertical="center" wrapText="1"/>
    </xf>
    <xf numFmtId="0" fontId="0" fillId="5" borderId="19" xfId="0" applyFill="1" applyBorder="1" applyAlignment="1">
      <alignment horizontal="center" vertical="center"/>
    </xf>
    <xf numFmtId="165" fontId="0" fillId="5" borderId="19" xfId="0" applyNumberFormat="1" applyFill="1" applyBorder="1" applyAlignment="1">
      <alignment horizontal="center" vertical="center" wrapText="1"/>
    </xf>
    <xf numFmtId="46" fontId="0" fillId="5" borderId="19" xfId="0" applyNumberFormat="1" applyFill="1" applyBorder="1" applyAlignment="1">
      <alignment horizontal="center" vertical="center" wrapText="1"/>
    </xf>
    <xf numFmtId="4" fontId="0" fillId="5" borderId="19" xfId="0" applyNumberFormat="1" applyFill="1" applyBorder="1" applyAlignment="1">
      <alignment horizontal="center" vertical="center"/>
    </xf>
    <xf numFmtId="164" fontId="0" fillId="5" borderId="20" xfId="0" applyNumberFormat="1" applyFill="1" applyBorder="1" applyAlignment="1">
      <alignment horizontal="center" vertical="center"/>
    </xf>
    <xf numFmtId="0" fontId="0" fillId="5" borderId="1" xfId="0" applyFill="1" applyBorder="1" applyAlignment="1">
      <alignment horizontal="left" vertical="center"/>
    </xf>
    <xf numFmtId="164" fontId="0" fillId="5" borderId="2" xfId="0" applyNumberFormat="1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/>
    </xf>
    <xf numFmtId="165" fontId="0" fillId="5" borderId="2" xfId="0" applyNumberFormat="1" applyFill="1" applyBorder="1" applyAlignment="1">
      <alignment horizontal="center" vertical="center" wrapText="1"/>
    </xf>
    <xf numFmtId="46" fontId="0" fillId="5" borderId="2" xfId="0" applyNumberFormat="1" applyFill="1" applyBorder="1" applyAlignment="1">
      <alignment horizontal="center" vertical="center" wrapText="1"/>
    </xf>
    <xf numFmtId="4" fontId="0" fillId="5" borderId="2" xfId="0" applyNumberFormat="1" applyFill="1" applyBorder="1" applyAlignment="1">
      <alignment horizontal="center" vertical="center"/>
    </xf>
    <xf numFmtId="164" fontId="0" fillId="5" borderId="3" xfId="0" applyNumberFormat="1" applyFill="1" applyBorder="1" applyAlignment="1">
      <alignment horizontal="center" vertical="center"/>
    </xf>
    <xf numFmtId="0" fontId="9" fillId="5" borderId="2" xfId="0" applyFont="1" applyFill="1" applyBorder="1" applyAlignment="1">
      <alignment horizontal="left" vertical="center" wrapText="1"/>
    </xf>
    <xf numFmtId="0" fontId="0" fillId="4" borderId="1" xfId="0" applyFill="1" applyBorder="1" applyAlignment="1">
      <alignment horizontal="left" vertical="center"/>
    </xf>
    <xf numFmtId="164" fontId="0" fillId="4" borderId="2" xfId="0" applyNumberForma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left" vertical="center" wrapText="1"/>
    </xf>
    <xf numFmtId="0" fontId="0" fillId="4" borderId="2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/>
    </xf>
    <xf numFmtId="165" fontId="0" fillId="4" borderId="2" xfId="0" applyNumberFormat="1" applyFill="1" applyBorder="1" applyAlignment="1">
      <alignment horizontal="center" vertical="center" wrapText="1"/>
    </xf>
    <xf numFmtId="46" fontId="0" fillId="4" borderId="2" xfId="0" applyNumberFormat="1" applyFill="1" applyBorder="1" applyAlignment="1">
      <alignment horizontal="center" vertical="center" wrapText="1"/>
    </xf>
    <xf numFmtId="4" fontId="0" fillId="4" borderId="2" xfId="0" applyNumberFormat="1" applyFill="1" applyBorder="1" applyAlignment="1">
      <alignment horizontal="center" vertical="center"/>
    </xf>
    <xf numFmtId="164" fontId="0" fillId="4" borderId="3" xfId="0" applyNumberFormat="1" applyFill="1" applyBorder="1" applyAlignment="1">
      <alignment horizontal="center" vertical="center"/>
    </xf>
    <xf numFmtId="0" fontId="10" fillId="4" borderId="2" xfId="0" applyFont="1" applyFill="1" applyBorder="1" applyAlignment="1">
      <alignment horizontal="left" vertical="center" wrapText="1"/>
    </xf>
    <xf numFmtId="0" fontId="10" fillId="5" borderId="2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top"/>
    </xf>
    <xf numFmtId="0" fontId="10" fillId="5" borderId="2" xfId="0" applyFont="1" applyFill="1" applyBorder="1" applyAlignment="1">
      <alignment horizontal="center" vertical="center" wrapText="1"/>
    </xf>
    <xf numFmtId="171" fontId="0" fillId="4" borderId="19" xfId="0" applyNumberFormat="1" applyFill="1" applyBorder="1" applyAlignment="1">
      <alignment horizontal="center" vertical="center"/>
    </xf>
    <xf numFmtId="171" fontId="0" fillId="4" borderId="5" xfId="0" applyNumberFormat="1" applyFill="1" applyBorder="1" applyAlignment="1">
      <alignment horizontal="center" vertical="center"/>
    </xf>
    <xf numFmtId="171" fontId="0" fillId="5" borderId="19" xfId="0" applyNumberFormat="1" applyFill="1" applyBorder="1" applyAlignment="1">
      <alignment horizontal="center" vertical="center"/>
    </xf>
    <xf numFmtId="171" fontId="0" fillId="5" borderId="2" xfId="0" applyNumberFormat="1" applyFill="1" applyBorder="1" applyAlignment="1">
      <alignment horizontal="center" vertical="center"/>
    </xf>
    <xf numFmtId="171" fontId="0" fillId="0" borderId="2" xfId="0" applyNumberFormat="1" applyBorder="1" applyAlignment="1">
      <alignment horizontal="center" vertical="center"/>
    </xf>
    <xf numFmtId="171" fontId="0" fillId="4" borderId="2" xfId="0" applyNumberFormat="1" applyFill="1" applyBorder="1" applyAlignment="1">
      <alignment horizontal="center" vertical="center"/>
    </xf>
    <xf numFmtId="0" fontId="11" fillId="5" borderId="2" xfId="0" applyFont="1" applyFill="1" applyBorder="1" applyAlignment="1">
      <alignment horizontal="left" vertical="center"/>
    </xf>
    <xf numFmtId="0" fontId="10" fillId="5" borderId="2" xfId="0" applyFont="1" applyFill="1" applyBorder="1" applyAlignment="1">
      <alignment horizontal="left" vertical="center"/>
    </xf>
    <xf numFmtId="0" fontId="10" fillId="5" borderId="2" xfId="0" applyFont="1" applyFill="1" applyBorder="1" applyAlignment="1">
      <alignment horizontal="center" vertical="center"/>
    </xf>
  </cellXfs>
  <cellStyles count="1">
    <cellStyle name="Normal" xfId="0" builtinId="0"/>
  </cellStyles>
  <dxfs count="43">
    <dxf>
      <alignment vertical="center" readingOrder="0"/>
    </dxf>
    <dxf>
      <alignment horizontal="center" readingOrder="0"/>
    </dxf>
    <dxf>
      <numFmt numFmtId="164" formatCode="_ &quot;$&quot;* #,##0.00_ ;_ &quot;$&quot;* \-#,##0.00_ ;_ &quot;$&quot;* &quot;-&quot;??_ ;_ @_ 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167" formatCode="0.000"/>
    </dxf>
    <dxf>
      <numFmt numFmtId="167" formatCode="0.000"/>
    </dxf>
    <dxf>
      <numFmt numFmtId="167" formatCode="0.000"/>
    </dxf>
    <dxf>
      <numFmt numFmtId="167" formatCode="0.000"/>
    </dxf>
    <dxf>
      <numFmt numFmtId="167" formatCode="0.000"/>
    </dxf>
    <dxf>
      <numFmt numFmtId="167" formatCode="0.000"/>
    </dxf>
    <dxf>
      <numFmt numFmtId="167" formatCode="0.000"/>
    </dxf>
    <dxf>
      <numFmt numFmtId="167" formatCode="0.000"/>
    </dxf>
    <dxf>
      <numFmt numFmtId="167" formatCode="0.000"/>
    </dxf>
    <dxf>
      <numFmt numFmtId="167" formatCode="0.000"/>
    </dxf>
    <dxf>
      <numFmt numFmtId="167" formatCode="0.000"/>
    </dxf>
    <dxf>
      <numFmt numFmtId="167" formatCode="0.000"/>
    </dxf>
    <dxf>
      <numFmt numFmtId="168" formatCode="0.0000"/>
    </dxf>
    <dxf>
      <numFmt numFmtId="168" formatCode="0.0000"/>
    </dxf>
    <dxf>
      <numFmt numFmtId="168" formatCode="0.0000"/>
    </dxf>
    <dxf>
      <numFmt numFmtId="168" formatCode="0.0000"/>
    </dxf>
    <dxf>
      <numFmt numFmtId="168" formatCode="0.0000"/>
    </dxf>
    <dxf>
      <numFmt numFmtId="168" formatCode="0.0000"/>
    </dxf>
    <dxf>
      <numFmt numFmtId="168" formatCode="0.0000"/>
    </dxf>
    <dxf>
      <numFmt numFmtId="168" formatCode="0.0000"/>
    </dxf>
    <dxf>
      <numFmt numFmtId="168" formatCode="0.0000"/>
    </dxf>
    <dxf>
      <numFmt numFmtId="168" formatCode="0.0000"/>
    </dxf>
    <dxf>
      <numFmt numFmtId="168" formatCode="0.0000"/>
    </dxf>
    <dxf>
      <numFmt numFmtId="168" formatCode="0.0000"/>
    </dxf>
    <dxf>
      <alignment vertical="center" readingOrder="0"/>
    </dxf>
    <dxf>
      <alignment horizontal="center" readingOrder="0"/>
    </dxf>
    <dxf>
      <alignment wrapText="1" readingOrder="0"/>
    </dxf>
    <dxf>
      <alignment wrapText="1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PERSONAL" refreshedDate="45016.488724189818" createdVersion="6" refreshedVersion="6" minRefreshableVersion="3" recordCount="65" xr:uid="{00000000-000A-0000-FFFF-FFFF00000000}">
  <cacheSource type="worksheet">
    <worksheetSource ref="A6:P121" sheet="DATA"/>
  </cacheSource>
  <cacheFields count="14">
    <cacheField name="TÉCNICOS" numFmtId="0">
      <sharedItems count="12">
        <s v="Tyrone Leonel Naranjo Vera"/>
        <s v="Cristhian Joffre Valenzuela Junco"/>
        <s v="Cesar Rene Paredes Bustamante"/>
        <s v="Joffre Adallberto Aguirre Espinoza"/>
        <s v="Edgar Joan Montes Zambrano"/>
        <s v="Robert Josue Sanchez Tello"/>
        <s v="Jose Antonio Naranjo Vera"/>
        <s v="Diego Wladimir Arias Diaz"/>
        <s v="Aurelio Arturo Torres Sanchez"/>
        <s v="Juan Manuel Montece Morales"/>
        <s v="Jefferson Daniel Espinoza Peña"/>
        <s v="Victor Rafael Leal Yeguez"/>
      </sharedItems>
    </cacheField>
    <cacheField name="SUELDO" numFmtId="164">
      <sharedItems containsSemiMixedTypes="0" containsString="0" containsNumber="1" containsInteger="1" minValue="450" maxValue="510"/>
    </cacheField>
    <cacheField name="GESTIÓN" numFmtId="0">
      <sharedItems containsBlank="1" count="22">
        <s v="REPARACIONES EN VINCES E INSTALACIONES"/>
        <s v="INSTALACION DE CLIENTE RIVERA RIVAS ALEXIS JOAN "/>
        <s v="INSTALACIONES ASIGNADAS EN RUTA Y REPARACION DE CAJA EN SANTA MARTHA"/>
        <s v="INSTALACION CLIENTE CASTILLO CERCADO GLENDA"/>
        <s v="HABILITACION DE RAMAL EN LA CHONTILLA "/>
        <m/>
        <s v="CORTE DE FIBRA DE CLIENTES EN TRES POSTES Y BABA"/>
        <s v="INSTALACION DE CLIENTE MANJARREZ PACHECO EVELIN"/>
        <s v="GESTION SEGÚN RUTA ASIGNADA"/>
        <s v="TENDIDO DE FIBRA 48 HILOS Y COLOCACION DE MANGA DE PASO Y DISTRIBUCION "/>
        <s v="REEMPLAZO DE FIBRA EN CONCEPCION Y AYUDA A INSTALACIONES AL GRUPO 7 Y REPARACION DE CAJA  NAP EN SAN FRANCISCO Y RESOLUCION DE CORTE EN VINCES"/>
        <s v="INSTALACIONE EN SANTA MARTHA Y RESOLUCION DE CORTE DEL CLIENTE MUÑOZ MEDINA NESTOR"/>
        <s v="CAMBIO DE DOMICILIO Y SOPORTE A CLIENTES EN CORTE"/>
        <s v="INSTALACION DE ONTS PARA EL PUNTO DE TRANSMISION DE LAS REGATAS DE VINCES"/>
        <s v="REPARACION CAJA SIN POTENCIA EN EL CENTRO DE VINCES, CORTE DE FIBRA"/>
        <s v="REPARACION DE CORTE EN LA CAMPIÑA Y MIGRACION DE CLIENTES EN SANTA MARTHA"/>
        <s v="REPARACION DE FIBRA ARRANCADA EN LA CAMPIÑA POR MAQUINARIA DE LA PREFECTURA, REPARAR DISRTRIBUICION EN LA PISTA Y MIGRACION EN SANTA MARTHA"/>
        <s v="MIGRACIONES EN SANTA MARTHA Y REPARACION DE PON EN CDLA LAS ROSAS"/>
        <s v="REPARACION DE CAJA SIN POTENCIA EN JUJAN E INSTALACIONES EN LA ISLA DE BEJUCAL Y SOPORTES EN BABA"/>
        <s v="REPARACION DE ATENUACION DE CLIENTE VALENZUELA LOPEZ VICTOR"/>
        <s v="REPARACION DE CORTE DEL CLIENTE BUSTAMANTE JURADO MILTON GUILLERMO "/>
        <s v="INSTALACION DEL CLIENTE VALENZUELA ROSADO JONATHAN Y RESOLUCION DE INTERNET LENTO AL CLIENTE ALMEIDA MOISES"/>
      </sharedItems>
    </cacheField>
    <cacheField name="ZONA" numFmtId="0">
      <sharedItems containsNonDate="0" containsString="0" containsBlank="1"/>
    </cacheField>
    <cacheField name="FECHA" numFmtId="0">
      <sharedItems count="21">
        <s v="martes, 28 febrero 2023"/>
        <s v="jueves, 02 marzo 2023"/>
        <s v="viernes, 03 marzo 2023"/>
        <s v="sábado, 04 marzo 2023"/>
        <s v="lunes, 06 marzo 2023"/>
        <s v="martes, 07 marzo 2023"/>
        <s v="viernes, 10 marzo 2023"/>
        <s v="lunes, 13 marzo 2023"/>
        <s v="miércoles, 15 marzo 2023"/>
        <s v="viernes, 17 marzo 2023"/>
        <s v="sábado, 18 marzo 2023"/>
        <s v="domingo, 19 marzo 2023"/>
        <s v="Lunes, 20 marzo 2023"/>
        <s v="martes, 21 marzo 2023"/>
        <s v="miércoles, 22 marzo 2023"/>
        <s v="jueves, 23 marzo 2023"/>
        <s v="viernes, 24 marzo 2023"/>
        <s v="sábado, 25 marzo 2023"/>
        <s v="lunes, 27 marzo 2023"/>
        <s v="martes, 28 marzo 2023"/>
        <s v="miércoles, 08 marzo 2023" u="1"/>
      </sharedItems>
    </cacheField>
    <cacheField name="HORA SALIDA" numFmtId="165">
      <sharedItems containsSemiMixedTypes="0" containsNonDate="0" containsDate="1" containsString="0" minDate="1899-12-30T08:00:00" maxDate="1899-12-30T17:00:00"/>
    </cacheField>
    <cacheField name="HORA SALIDA 2" numFmtId="165">
      <sharedItems containsSemiMixedTypes="0" containsNonDate="0" containsDate="1" containsString="0" minDate="1899-12-30T13:00:00" maxDate="1899-12-30T20:00:00"/>
    </cacheField>
    <cacheField name="HORAS EXTRAS" numFmtId="46">
      <sharedItems containsSemiMixedTypes="0" containsNonDate="0" containsDate="1" containsString="0" minDate="1899-12-30T01:00:00" maxDate="1899-12-30T05:00:00"/>
    </cacheField>
    <cacheField name="N° HORAS SUP. 50%" numFmtId="4">
      <sharedItems containsSemiMixedTypes="0" containsString="0" containsNumber="1" minValue="0" maxValue="3"/>
    </cacheField>
    <cacheField name="N° HORAS EXT. 100%" numFmtId="4">
      <sharedItems containsSemiMixedTypes="0" containsString="0" containsNumber="1" containsInteger="1" minValue="0" maxValue="5"/>
    </cacheField>
    <cacheField name="Valor por hora" numFmtId="164">
      <sharedItems containsSemiMixedTypes="0" containsString="0" containsNumber="1" minValue="1.875" maxValue="2.125"/>
    </cacheField>
    <cacheField name="COSTO HORAS SUP. 50%" numFmtId="164">
      <sharedItems containsSemiMixedTypes="0" containsString="0" containsNumber="1" minValue="0" maxValue="9.5625"/>
    </cacheField>
    <cacheField name="COSTO HORAS EXT. 100%" numFmtId="164">
      <sharedItems containsSemiMixedTypes="0" containsString="0" containsNumber="1" minValue="0" maxValue="18.75"/>
    </cacheField>
    <cacheField name="TOTAL A PAGAR" numFmtId="164">
      <sharedItems containsSemiMixedTypes="0" containsString="0" containsNumber="1" minValue="2.8125" maxValue="18.7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65">
  <r>
    <x v="0"/>
    <n v="510"/>
    <x v="0"/>
    <m/>
    <x v="0"/>
    <d v="1899-12-30T17:00:00"/>
    <d v="1899-12-30T19:00:00"/>
    <d v="1899-12-30T02:00:00"/>
    <n v="1.3"/>
    <n v="0"/>
    <n v="2.125"/>
    <n v="4.1437500000000007"/>
    <n v="0"/>
    <n v="4.1437500000000007"/>
  </r>
  <r>
    <x v="1"/>
    <n v="450"/>
    <x v="0"/>
    <m/>
    <x v="0"/>
    <d v="1899-12-30T17:00:00"/>
    <d v="1899-12-30T19:00:00"/>
    <d v="1899-12-30T02:00:00"/>
    <n v="2"/>
    <n v="0"/>
    <n v="1.875"/>
    <n v="5.625"/>
    <n v="0"/>
    <n v="5.625"/>
  </r>
  <r>
    <x v="2"/>
    <n v="450"/>
    <x v="1"/>
    <m/>
    <x v="1"/>
    <d v="1899-12-30T17:00:00"/>
    <d v="1899-12-30T20:00:00"/>
    <d v="1899-12-30T03:00:00"/>
    <n v="3"/>
    <n v="0"/>
    <n v="1.875"/>
    <n v="8.4375"/>
    <n v="0"/>
    <n v="8.4375"/>
  </r>
  <r>
    <x v="0"/>
    <n v="510"/>
    <x v="2"/>
    <m/>
    <x v="2"/>
    <d v="1899-12-30T17:00:00"/>
    <d v="1899-12-30T18:00:00"/>
    <d v="1899-12-30T01:00:00"/>
    <n v="1"/>
    <n v="0"/>
    <n v="2.125"/>
    <n v="3.1875"/>
    <n v="0"/>
    <n v="3.1875"/>
  </r>
  <r>
    <x v="1"/>
    <n v="450"/>
    <x v="2"/>
    <m/>
    <x v="2"/>
    <d v="1899-12-30T17:00:00"/>
    <d v="1899-12-30T18:00:00"/>
    <d v="1899-12-30T01:00:00"/>
    <n v="1"/>
    <n v="0"/>
    <n v="1.875"/>
    <n v="2.8125"/>
    <n v="0"/>
    <n v="2.8125"/>
  </r>
  <r>
    <x v="3"/>
    <n v="450"/>
    <x v="3"/>
    <m/>
    <x v="3"/>
    <d v="1899-12-30T15:00:00"/>
    <d v="1899-12-30T16:00:00"/>
    <d v="1899-12-30T01:00:00"/>
    <n v="1"/>
    <n v="0"/>
    <n v="1.875"/>
    <n v="2.8125"/>
    <n v="0"/>
    <n v="2.8125"/>
  </r>
  <r>
    <x v="4"/>
    <n v="450"/>
    <x v="4"/>
    <m/>
    <x v="3"/>
    <d v="1899-12-30T15:00:00"/>
    <d v="1899-12-30T16:00:00"/>
    <d v="1899-12-30T01:00:00"/>
    <n v="1"/>
    <n v="0"/>
    <n v="1.875"/>
    <n v="2.8125"/>
    <n v="0"/>
    <n v="2.8125"/>
  </r>
  <r>
    <x v="5"/>
    <n v="450"/>
    <x v="4"/>
    <m/>
    <x v="3"/>
    <d v="1899-12-30T15:00:00"/>
    <d v="1899-12-30T16:00:00"/>
    <d v="1899-12-30T01:00:00"/>
    <n v="1"/>
    <n v="0"/>
    <n v="1.875"/>
    <n v="2.8125"/>
    <n v="0"/>
    <n v="2.8125"/>
  </r>
  <r>
    <x v="6"/>
    <n v="450"/>
    <x v="4"/>
    <m/>
    <x v="3"/>
    <d v="1899-12-30T15:00:00"/>
    <d v="1899-12-30T16:00:00"/>
    <d v="1899-12-30T01:00:00"/>
    <n v="1"/>
    <n v="0"/>
    <n v="1.875"/>
    <n v="2.8125"/>
    <n v="0"/>
    <n v="2.8125"/>
  </r>
  <r>
    <x v="7"/>
    <n v="450"/>
    <x v="3"/>
    <m/>
    <x v="3"/>
    <d v="1899-12-30T15:00:00"/>
    <d v="1899-12-30T16:00:00"/>
    <d v="1899-12-30T01:00:00"/>
    <n v="1"/>
    <n v="0"/>
    <n v="1.875"/>
    <n v="2.8125"/>
    <n v="0"/>
    <n v="2.8125"/>
  </r>
  <r>
    <x v="8"/>
    <n v="450"/>
    <x v="5"/>
    <m/>
    <x v="3"/>
    <d v="1899-12-30T15:00:00"/>
    <d v="1899-12-30T17:00:00"/>
    <d v="1899-12-30T02:00:00"/>
    <n v="2"/>
    <n v="0"/>
    <n v="1.875"/>
    <n v="5.625"/>
    <n v="0"/>
    <n v="5.625"/>
  </r>
  <r>
    <x v="0"/>
    <n v="510"/>
    <x v="6"/>
    <m/>
    <x v="3"/>
    <d v="1899-12-30T15:00:00"/>
    <d v="1899-12-30T17:00:00"/>
    <d v="1899-12-30T02:00:00"/>
    <n v="2"/>
    <n v="0"/>
    <n v="2.125"/>
    <n v="6.375"/>
    <n v="0"/>
    <n v="6.375"/>
  </r>
  <r>
    <x v="1"/>
    <n v="450"/>
    <x v="6"/>
    <m/>
    <x v="3"/>
    <d v="1899-12-30T15:00:00"/>
    <d v="1899-12-30T17:00:00"/>
    <d v="1899-12-30T02:00:00"/>
    <n v="2"/>
    <n v="0"/>
    <n v="1.875"/>
    <n v="5.625"/>
    <n v="0"/>
    <n v="5.625"/>
  </r>
  <r>
    <x v="3"/>
    <n v="450"/>
    <x v="7"/>
    <m/>
    <x v="4"/>
    <d v="1899-12-30T17:00:00"/>
    <d v="1899-12-30T18:30:00"/>
    <d v="1899-12-30T01:30:00"/>
    <n v="1.3"/>
    <n v="0"/>
    <n v="1.875"/>
    <n v="3.65625"/>
    <n v="0"/>
    <n v="3.65625"/>
  </r>
  <r>
    <x v="7"/>
    <n v="450"/>
    <x v="7"/>
    <m/>
    <x v="4"/>
    <d v="1899-12-30T17:00:00"/>
    <d v="1899-12-30T18:30:00"/>
    <d v="1899-12-30T01:30:00"/>
    <n v="1.3"/>
    <n v="0"/>
    <n v="1.875"/>
    <n v="3.65625"/>
    <n v="0"/>
    <n v="3.65625"/>
  </r>
  <r>
    <x v="8"/>
    <n v="450"/>
    <x v="5"/>
    <m/>
    <x v="4"/>
    <d v="1899-12-30T17:00:00"/>
    <d v="1899-12-30T18:30:00"/>
    <d v="1899-12-30T01:30:00"/>
    <n v="1.3"/>
    <n v="0"/>
    <n v="1.875"/>
    <n v="3.65625"/>
    <n v="0"/>
    <n v="3.65625"/>
  </r>
  <r>
    <x v="4"/>
    <n v="450"/>
    <x v="8"/>
    <m/>
    <x v="5"/>
    <d v="1899-12-30T17:00:00"/>
    <d v="1899-12-30T18:30:00"/>
    <d v="1899-12-30T01:30:00"/>
    <n v="1.3"/>
    <n v="0"/>
    <n v="1.875"/>
    <n v="3.65625"/>
    <n v="0"/>
    <n v="3.65625"/>
  </r>
  <r>
    <x v="6"/>
    <n v="450"/>
    <x v="8"/>
    <m/>
    <x v="5"/>
    <d v="1899-12-30T17:00:00"/>
    <d v="1899-12-30T18:30:00"/>
    <d v="1899-12-30T01:30:00"/>
    <n v="1.3"/>
    <n v="0"/>
    <n v="1.875"/>
    <n v="3.65625"/>
    <n v="0"/>
    <n v="3.65625"/>
  </r>
  <r>
    <x v="5"/>
    <n v="450"/>
    <x v="8"/>
    <m/>
    <x v="5"/>
    <d v="1899-12-30T17:00:00"/>
    <d v="1899-12-30T18:30:00"/>
    <d v="1899-12-30T01:30:00"/>
    <n v="1.3"/>
    <n v="0"/>
    <n v="1.875"/>
    <n v="3.65625"/>
    <n v="0"/>
    <n v="3.65625"/>
  </r>
  <r>
    <x v="9"/>
    <n v="450"/>
    <x v="8"/>
    <m/>
    <x v="5"/>
    <d v="1899-12-30T17:00:00"/>
    <d v="1899-12-30T18:30:00"/>
    <d v="1899-12-30T01:30:00"/>
    <n v="1.3"/>
    <n v="0"/>
    <n v="1.875"/>
    <n v="3.65625"/>
    <n v="0"/>
    <n v="3.65625"/>
  </r>
  <r>
    <x v="8"/>
    <n v="450"/>
    <x v="5"/>
    <m/>
    <x v="6"/>
    <d v="1899-12-30T17:00:00"/>
    <d v="1899-12-30T18:30:00"/>
    <d v="1899-12-30T01:30:00"/>
    <n v="1.3"/>
    <n v="0"/>
    <n v="1.875"/>
    <n v="3.65625"/>
    <n v="0"/>
    <n v="3.65625"/>
  </r>
  <r>
    <x v="9"/>
    <n v="450"/>
    <x v="9"/>
    <m/>
    <x v="7"/>
    <d v="1899-12-30T17:00:00"/>
    <d v="1899-12-30T19:00:00"/>
    <d v="1899-12-30T02:00:00"/>
    <n v="2"/>
    <n v="0"/>
    <n v="1.875"/>
    <n v="5.625"/>
    <n v="0"/>
    <n v="5.625"/>
  </r>
  <r>
    <x v="4"/>
    <n v="450"/>
    <x v="9"/>
    <m/>
    <x v="7"/>
    <d v="1899-12-30T17:00:00"/>
    <d v="1899-12-30T19:00:00"/>
    <d v="1899-12-30T02:00:00"/>
    <n v="2"/>
    <n v="0"/>
    <n v="1.875"/>
    <n v="5.625"/>
    <n v="0"/>
    <n v="5.625"/>
  </r>
  <r>
    <x v="6"/>
    <n v="450"/>
    <x v="9"/>
    <m/>
    <x v="7"/>
    <d v="1899-12-30T17:00:00"/>
    <d v="1899-12-30T19:00:00"/>
    <d v="1899-12-30T02:00:00"/>
    <n v="2"/>
    <n v="0"/>
    <n v="1.875"/>
    <n v="5.625"/>
    <n v="0"/>
    <n v="5.625"/>
  </r>
  <r>
    <x v="0"/>
    <n v="510"/>
    <x v="9"/>
    <m/>
    <x v="7"/>
    <d v="1899-12-30T17:00:00"/>
    <d v="1899-12-30T19:00:00"/>
    <d v="1899-12-30T02:00:00"/>
    <n v="2"/>
    <n v="0"/>
    <n v="2.125"/>
    <n v="6.375"/>
    <n v="0"/>
    <n v="6.375"/>
  </r>
  <r>
    <x v="10"/>
    <n v="450"/>
    <x v="9"/>
    <m/>
    <x v="7"/>
    <d v="1899-12-30T17:00:00"/>
    <d v="1899-12-30T19:00:00"/>
    <d v="1899-12-30T02:00:00"/>
    <n v="2"/>
    <n v="0"/>
    <n v="1.875"/>
    <n v="5.625"/>
    <n v="0"/>
    <n v="5.625"/>
  </r>
  <r>
    <x v="5"/>
    <n v="450"/>
    <x v="9"/>
    <m/>
    <x v="7"/>
    <d v="1899-12-30T17:00:00"/>
    <d v="1899-12-30T19:00:00"/>
    <d v="1899-12-30T02:00:00"/>
    <n v="2"/>
    <n v="0"/>
    <n v="1.875"/>
    <n v="5.625"/>
    <n v="0"/>
    <n v="5.625"/>
  </r>
  <r>
    <x v="8"/>
    <n v="450"/>
    <x v="5"/>
    <m/>
    <x v="8"/>
    <d v="1899-12-30T17:00:00"/>
    <d v="1899-12-30T19:00:00"/>
    <d v="1899-12-30T02:00:00"/>
    <n v="2"/>
    <n v="0"/>
    <n v="1.875"/>
    <n v="5.625"/>
    <n v="0"/>
    <n v="5.625"/>
  </r>
  <r>
    <x v="6"/>
    <n v="450"/>
    <x v="10"/>
    <m/>
    <x v="9"/>
    <d v="1899-12-30T17:00:00"/>
    <d v="1899-12-30T19:00:00"/>
    <d v="1899-12-30T02:00:00"/>
    <n v="2"/>
    <n v="0"/>
    <n v="1.875"/>
    <n v="5.625"/>
    <n v="0"/>
    <n v="5.625"/>
  </r>
  <r>
    <x v="9"/>
    <n v="450"/>
    <x v="10"/>
    <m/>
    <x v="9"/>
    <d v="1899-12-30T17:00:00"/>
    <d v="1899-12-30T19:00:00"/>
    <d v="1899-12-30T02:00:00"/>
    <n v="2"/>
    <n v="0"/>
    <n v="1.875"/>
    <n v="5.625"/>
    <n v="0"/>
    <n v="5.625"/>
  </r>
  <r>
    <x v="4"/>
    <n v="450"/>
    <x v="10"/>
    <m/>
    <x v="9"/>
    <d v="1899-12-30T17:00:00"/>
    <d v="1899-12-30T19:00:00"/>
    <d v="1899-12-30T02:00:00"/>
    <n v="2"/>
    <n v="0"/>
    <n v="1.875"/>
    <n v="5.625"/>
    <n v="0"/>
    <n v="5.625"/>
  </r>
  <r>
    <x v="0"/>
    <n v="510"/>
    <x v="11"/>
    <m/>
    <x v="9"/>
    <d v="1899-12-30T17:00:00"/>
    <d v="1899-12-30T19:30:00"/>
    <d v="1899-12-30T02:30:00"/>
    <n v="2.2999999999999998"/>
    <n v="0"/>
    <n v="2.125"/>
    <n v="7.3312499999999989"/>
    <n v="0"/>
    <n v="7.3312499999999989"/>
  </r>
  <r>
    <x v="1"/>
    <n v="450"/>
    <x v="11"/>
    <m/>
    <x v="9"/>
    <d v="1899-12-30T17:00:00"/>
    <d v="1899-12-30T19:30:00"/>
    <d v="1899-12-30T02:30:00"/>
    <n v="2.2999999999999998"/>
    <n v="0"/>
    <n v="1.875"/>
    <n v="6.46875"/>
    <n v="0"/>
    <n v="6.46875"/>
  </r>
  <r>
    <x v="4"/>
    <n v="450"/>
    <x v="12"/>
    <m/>
    <x v="10"/>
    <d v="1899-12-30T15:00:00"/>
    <d v="1899-12-30T16:30:00"/>
    <d v="1899-12-30T01:30:00"/>
    <n v="1.3"/>
    <n v="0"/>
    <n v="1.875"/>
    <n v="3.65625"/>
    <n v="0"/>
    <n v="3.65625"/>
  </r>
  <r>
    <x v="5"/>
    <n v="450"/>
    <x v="12"/>
    <m/>
    <x v="10"/>
    <d v="1899-12-30T15:00:00"/>
    <d v="1899-12-30T16:30:00"/>
    <d v="1899-12-30T01:30:00"/>
    <n v="1.3"/>
    <n v="0"/>
    <n v="1.875"/>
    <n v="3.65625"/>
    <n v="0"/>
    <n v="3.65625"/>
  </r>
  <r>
    <x v="6"/>
    <n v="450"/>
    <x v="12"/>
    <m/>
    <x v="10"/>
    <d v="1899-12-30T15:00:00"/>
    <d v="1899-12-30T16:30:00"/>
    <d v="1899-12-30T01:30:00"/>
    <n v="1.3"/>
    <n v="0"/>
    <n v="1.875"/>
    <n v="3.65625"/>
    <n v="0"/>
    <n v="3.65625"/>
  </r>
  <r>
    <x v="2"/>
    <n v="450"/>
    <x v="13"/>
    <m/>
    <x v="11"/>
    <d v="1899-12-30T08:00:00"/>
    <d v="1899-12-30T13:00:00"/>
    <d v="1899-12-30T05:00:00"/>
    <n v="0"/>
    <n v="5"/>
    <n v="1.875"/>
    <n v="0"/>
    <n v="18.75"/>
    <n v="18.75"/>
  </r>
  <r>
    <x v="7"/>
    <n v="450"/>
    <x v="13"/>
    <m/>
    <x v="11"/>
    <d v="1899-12-30T08:00:00"/>
    <d v="1899-12-30T13:00:00"/>
    <d v="1899-12-30T05:00:00"/>
    <n v="0"/>
    <n v="5"/>
    <n v="1.875"/>
    <n v="0"/>
    <n v="18.75"/>
    <n v="18.75"/>
  </r>
  <r>
    <x v="8"/>
    <n v="450"/>
    <x v="5"/>
    <m/>
    <x v="12"/>
    <d v="1899-12-30T17:00:00"/>
    <d v="1899-12-30T18:30:00"/>
    <d v="1899-12-30T01:30:00"/>
    <n v="1.3"/>
    <n v="0"/>
    <n v="1.875"/>
    <n v="3.65625"/>
    <n v="0"/>
    <n v="3.65625"/>
  </r>
  <r>
    <x v="6"/>
    <n v="450"/>
    <x v="14"/>
    <m/>
    <x v="12"/>
    <d v="1899-12-30T17:00:00"/>
    <d v="1899-12-30T20:00:00"/>
    <d v="1899-12-30T03:00:00"/>
    <n v="3"/>
    <n v="0"/>
    <n v="1.875"/>
    <n v="8.4375"/>
    <n v="0"/>
    <n v="8.4375"/>
  </r>
  <r>
    <x v="5"/>
    <n v="450"/>
    <x v="15"/>
    <m/>
    <x v="12"/>
    <d v="1899-12-30T17:00:00"/>
    <d v="1899-12-30T20:00:00"/>
    <d v="1899-12-30T03:00:00"/>
    <n v="3"/>
    <n v="0"/>
    <n v="1.875"/>
    <n v="8.4375"/>
    <n v="0"/>
    <n v="8.4375"/>
  </r>
  <r>
    <x v="0"/>
    <n v="510"/>
    <x v="14"/>
    <m/>
    <x v="12"/>
    <d v="1899-12-30T17:00:00"/>
    <d v="1899-12-30T20:00:00"/>
    <d v="1899-12-30T03:00:00"/>
    <n v="3"/>
    <n v="0"/>
    <n v="2.125"/>
    <n v="9.5625"/>
    <n v="0"/>
    <n v="9.5625"/>
  </r>
  <r>
    <x v="4"/>
    <n v="450"/>
    <x v="15"/>
    <m/>
    <x v="12"/>
    <d v="1899-12-30T17:00:00"/>
    <d v="1899-12-30T20:00:00"/>
    <d v="1899-12-30T03:00:00"/>
    <n v="3"/>
    <n v="0"/>
    <n v="1.875"/>
    <n v="8.4375"/>
    <n v="0"/>
    <n v="8.4375"/>
  </r>
  <r>
    <x v="9"/>
    <n v="450"/>
    <x v="15"/>
    <m/>
    <x v="12"/>
    <d v="1899-12-30T17:00:00"/>
    <d v="1899-12-30T20:00:00"/>
    <d v="1899-12-30T03:00:00"/>
    <n v="3"/>
    <n v="0"/>
    <n v="1.875"/>
    <n v="8.4375"/>
    <n v="0"/>
    <n v="8.4375"/>
  </r>
  <r>
    <x v="10"/>
    <n v="450"/>
    <x v="14"/>
    <m/>
    <x v="12"/>
    <d v="1899-12-30T17:00:00"/>
    <d v="1899-12-30T20:00:00"/>
    <d v="1899-12-30T03:00:00"/>
    <n v="3"/>
    <n v="0"/>
    <n v="1.875"/>
    <n v="8.4375"/>
    <n v="0"/>
    <n v="8.4375"/>
  </r>
  <r>
    <x v="1"/>
    <n v="450"/>
    <x v="14"/>
    <m/>
    <x v="12"/>
    <d v="1899-12-30T17:00:00"/>
    <d v="1899-12-30T20:00:00"/>
    <d v="1899-12-30T03:00:00"/>
    <n v="3"/>
    <n v="0"/>
    <n v="1.875"/>
    <n v="8.4375"/>
    <n v="0"/>
    <n v="8.4375"/>
  </r>
  <r>
    <x v="8"/>
    <n v="450"/>
    <x v="5"/>
    <m/>
    <x v="13"/>
    <d v="1899-12-30T17:00:00"/>
    <d v="1899-12-30T19:00:00"/>
    <d v="1899-12-30T02:00:00"/>
    <n v="2"/>
    <n v="0"/>
    <n v="1.875"/>
    <n v="5.625"/>
    <n v="0"/>
    <n v="5.625"/>
  </r>
  <r>
    <x v="4"/>
    <n v="450"/>
    <x v="16"/>
    <m/>
    <x v="14"/>
    <d v="1899-12-30T17:00:00"/>
    <d v="1899-12-30T19:30:00"/>
    <d v="1899-12-30T02:30:00"/>
    <n v="2.2999999999999998"/>
    <n v="0"/>
    <n v="1.875"/>
    <n v="6.46875"/>
    <n v="0"/>
    <n v="6.46875"/>
  </r>
  <r>
    <x v="9"/>
    <n v="450"/>
    <x v="16"/>
    <m/>
    <x v="14"/>
    <d v="1899-12-30T17:00:00"/>
    <d v="1899-12-30T19:30:00"/>
    <d v="1899-12-30T02:30:00"/>
    <n v="2.2999999999999998"/>
    <n v="0"/>
    <n v="1.875"/>
    <n v="6.46875"/>
    <n v="0"/>
    <n v="6.46875"/>
  </r>
  <r>
    <x v="0"/>
    <n v="510"/>
    <x v="16"/>
    <m/>
    <x v="14"/>
    <d v="1899-12-30T17:00:00"/>
    <d v="1899-12-30T19:30:00"/>
    <d v="1899-12-30T02:30:00"/>
    <n v="2.2999999999999998"/>
    <n v="0"/>
    <n v="2.125"/>
    <n v="7.3312499999999989"/>
    <n v="0"/>
    <n v="7.3312499999999989"/>
  </r>
  <r>
    <x v="1"/>
    <n v="450"/>
    <x v="16"/>
    <m/>
    <x v="14"/>
    <d v="1899-12-30T17:00:00"/>
    <d v="1899-12-30T19:30:00"/>
    <d v="1899-12-30T02:30:00"/>
    <n v="2.2999999999999998"/>
    <n v="0"/>
    <n v="1.875"/>
    <n v="6.46875"/>
    <n v="0"/>
    <n v="6.46875"/>
  </r>
  <r>
    <x v="6"/>
    <n v="450"/>
    <x v="16"/>
    <m/>
    <x v="14"/>
    <d v="1899-12-30T17:00:00"/>
    <d v="1899-12-30T19:30:00"/>
    <d v="1899-12-30T02:30:00"/>
    <n v="2.2999999999999998"/>
    <n v="0"/>
    <n v="1.875"/>
    <n v="6.46875"/>
    <n v="0"/>
    <n v="6.46875"/>
  </r>
  <r>
    <x v="8"/>
    <n v="450"/>
    <x v="5"/>
    <m/>
    <x v="15"/>
    <d v="1899-12-30T17:00:00"/>
    <d v="1899-12-30T18:30:00"/>
    <d v="1899-12-30T01:30:00"/>
    <n v="1.3"/>
    <n v="0"/>
    <n v="1.875"/>
    <n v="3.65625"/>
    <n v="0"/>
    <n v="3.65625"/>
  </r>
  <r>
    <x v="6"/>
    <n v="450"/>
    <x v="17"/>
    <m/>
    <x v="15"/>
    <d v="1899-12-30T17:00:00"/>
    <d v="1899-12-30T20:00:00"/>
    <d v="1899-12-30T03:00:00"/>
    <n v="3"/>
    <n v="0"/>
    <n v="1.875"/>
    <n v="8.4375"/>
    <n v="0"/>
    <n v="8.4375"/>
  </r>
  <r>
    <x v="4"/>
    <n v="450"/>
    <x v="17"/>
    <m/>
    <x v="15"/>
    <d v="1899-12-30T17:00:00"/>
    <d v="1899-12-30T20:00:00"/>
    <d v="1899-12-30T03:00:00"/>
    <n v="3"/>
    <n v="0"/>
    <n v="1.875"/>
    <n v="8.4375"/>
    <n v="0"/>
    <n v="8.4375"/>
  </r>
  <r>
    <x v="0"/>
    <n v="510"/>
    <x v="18"/>
    <m/>
    <x v="15"/>
    <d v="1899-12-30T17:00:00"/>
    <d v="1899-12-30T20:00:00"/>
    <d v="1899-12-30T03:00:00"/>
    <n v="3"/>
    <n v="0"/>
    <n v="2.125"/>
    <n v="9.5625"/>
    <n v="0"/>
    <n v="9.5625"/>
  </r>
  <r>
    <x v="5"/>
    <n v="450"/>
    <x v="18"/>
    <m/>
    <x v="15"/>
    <d v="1899-12-30T17:00:00"/>
    <d v="1899-12-30T20:00:00"/>
    <d v="1899-12-30T03:00:00"/>
    <n v="3"/>
    <n v="0"/>
    <n v="1.875"/>
    <n v="8.4375"/>
    <n v="0"/>
    <n v="8.4375"/>
  </r>
  <r>
    <x v="1"/>
    <n v="450"/>
    <x v="18"/>
    <m/>
    <x v="15"/>
    <d v="1899-12-30T17:00:00"/>
    <d v="1899-12-30T20:00:00"/>
    <d v="1899-12-30T03:00:00"/>
    <n v="3"/>
    <n v="0"/>
    <n v="1.875"/>
    <n v="8.4375"/>
    <n v="0"/>
    <n v="8.4375"/>
  </r>
  <r>
    <x v="3"/>
    <n v="450"/>
    <x v="19"/>
    <m/>
    <x v="16"/>
    <d v="1899-12-30T17:00:00"/>
    <d v="1899-12-30T18:00:00"/>
    <d v="1899-12-30T01:00:00"/>
    <n v="1"/>
    <n v="0"/>
    <n v="1.875"/>
    <n v="2.8125"/>
    <n v="0"/>
    <n v="2.8125"/>
  </r>
  <r>
    <x v="7"/>
    <n v="450"/>
    <x v="19"/>
    <m/>
    <x v="16"/>
    <d v="1899-12-30T17:00:00"/>
    <d v="1899-12-30T18:00:00"/>
    <d v="1899-12-30T01:00:00"/>
    <n v="1"/>
    <n v="0"/>
    <n v="1.875"/>
    <n v="2.8125"/>
    <n v="0"/>
    <n v="2.8125"/>
  </r>
  <r>
    <x v="8"/>
    <n v="450"/>
    <x v="5"/>
    <m/>
    <x v="17"/>
    <d v="1899-12-30T15:00:00"/>
    <d v="1899-12-30T17:00:00"/>
    <d v="1899-12-30T02:00:00"/>
    <n v="2"/>
    <n v="0"/>
    <n v="1.875"/>
    <n v="5.625"/>
    <n v="0"/>
    <n v="5.625"/>
  </r>
  <r>
    <x v="10"/>
    <n v="450"/>
    <x v="20"/>
    <m/>
    <x v="18"/>
    <d v="1899-12-30T17:00:00"/>
    <d v="1899-12-30T18:30:00"/>
    <d v="1899-12-30T01:30:00"/>
    <n v="1.3"/>
    <n v="0"/>
    <n v="1.875"/>
    <n v="3.65625"/>
    <n v="0"/>
    <n v="3.65625"/>
  </r>
  <r>
    <x v="8"/>
    <n v="450"/>
    <x v="5"/>
    <m/>
    <x v="18"/>
    <d v="1899-12-30T17:00:00"/>
    <d v="1899-12-30T18:30:00"/>
    <d v="1899-12-30T01:30:00"/>
    <n v="1.3"/>
    <n v="0"/>
    <n v="1.875"/>
    <n v="3.65625"/>
    <n v="0"/>
    <n v="3.65625"/>
  </r>
  <r>
    <x v="11"/>
    <n v="450"/>
    <x v="21"/>
    <m/>
    <x v="18"/>
    <d v="1899-12-30T17:00:00"/>
    <d v="1899-12-30T19:00:00"/>
    <d v="1899-12-30T02:00:00"/>
    <n v="2"/>
    <n v="0"/>
    <n v="1.875"/>
    <n v="5.625"/>
    <n v="0"/>
    <n v="5.625"/>
  </r>
  <r>
    <x v="8"/>
    <n v="450"/>
    <x v="5"/>
    <m/>
    <x v="19"/>
    <d v="1899-12-30T17:00:00"/>
    <d v="1899-12-30T18:30:00"/>
    <d v="1899-12-30T01:30:00"/>
    <n v="1.3"/>
    <n v="0"/>
    <n v="1.875"/>
    <n v="3.65625"/>
    <n v="0"/>
    <n v="3.6562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TablaDinámica1" cacheId="0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>
  <location ref="A3:F16" firstHeaderRow="0" firstDataRow="1" firstDataCol="1"/>
  <pivotFields count="14">
    <pivotField axis="axisRow" showAll="0" sortType="ascending">
      <items count="13">
        <item sd="0" x="8"/>
        <item sd="0" x="2"/>
        <item sd="0" x="1"/>
        <item sd="0" x="7"/>
        <item sd="0" x="4"/>
        <item sd="0" x="10"/>
        <item sd="0" x="3"/>
        <item sd="0" x="6"/>
        <item sd="0" x="9"/>
        <item sd="0" x="5"/>
        <item sd="0" x="0"/>
        <item sd="0" x="11"/>
        <item t="default"/>
      </items>
    </pivotField>
    <pivotField numFmtId="164" showAll="0"/>
    <pivotField axis="axisRow" showAll="0">
      <items count="23">
        <item x="12"/>
        <item x="6"/>
        <item x="8"/>
        <item x="4"/>
        <item x="3"/>
        <item x="7"/>
        <item x="1"/>
        <item x="13"/>
        <item x="21"/>
        <item x="11"/>
        <item x="2"/>
        <item x="17"/>
        <item x="10"/>
        <item x="14"/>
        <item x="19"/>
        <item x="18"/>
        <item x="20"/>
        <item x="15"/>
        <item x="16"/>
        <item x="0"/>
        <item x="9"/>
        <item sd="0" x="5"/>
        <item t="default"/>
      </items>
    </pivotField>
    <pivotField showAll="0"/>
    <pivotField axis="axisRow" showAll="0">
      <items count="22">
        <item x="11"/>
        <item x="1"/>
        <item x="15"/>
        <item x="4"/>
        <item x="7"/>
        <item x="12"/>
        <item x="18"/>
        <item x="5"/>
        <item x="13"/>
        <item x="0"/>
        <item x="19"/>
        <item m="1" x="20"/>
        <item x="8"/>
        <item x="14"/>
        <item x="3"/>
        <item x="10"/>
        <item x="17"/>
        <item x="2"/>
        <item x="6"/>
        <item x="9"/>
        <item x="16"/>
        <item t="default"/>
      </items>
    </pivotField>
    <pivotField numFmtId="165" showAll="0"/>
    <pivotField numFmtId="165" showAll="0"/>
    <pivotField numFmtId="46" showAll="0"/>
    <pivotField dataField="1" numFmtId="4" showAll="0"/>
    <pivotField dataField="1" numFmtId="4" showAll="0"/>
    <pivotField numFmtId="164" showAll="0"/>
    <pivotField dataField="1" numFmtId="164" showAll="0"/>
    <pivotField dataField="1" numFmtId="164" showAll="0"/>
    <pivotField dataField="1" numFmtId="164" showAll="0"/>
  </pivotFields>
  <rowFields count="3">
    <field x="0"/>
    <field x="2"/>
    <field x="4"/>
  </rowFields>
  <rowItems count="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 t="grand">
      <x/>
    </i>
  </rowItems>
  <colFields count="1">
    <field x="-2"/>
  </colFields>
  <colItems count="5">
    <i>
      <x/>
    </i>
    <i i="1">
      <x v="1"/>
    </i>
    <i i="2">
      <x v="2"/>
    </i>
    <i i="3">
      <x v="3"/>
    </i>
    <i i="4">
      <x v="4"/>
    </i>
  </colItems>
  <dataFields count="5">
    <dataField name="Suma de N° HORAS SUP. 50%" fld="8" baseField="0" baseItem="0"/>
    <dataField name="Suma de N° HORAS EXT. 100%" fld="9" baseField="0" baseItem="0" numFmtId="164"/>
    <dataField name="Suma de COSTO HORAS SUP. 50%" fld="11" baseField="0" baseItem="0" numFmtId="164"/>
    <dataField name="Suma de COSTO HORAS EXT. 100%" fld="12" baseField="0" baseItem="0" numFmtId="164"/>
    <dataField name="Suma de TOTAL A PAGAR" fld="13" baseField="0" baseItem="0" numFmtId="164"/>
  </dataFields>
  <formats count="43">
    <format dxfId="42">
      <pivotArea field="0" type="button" dataOnly="0" labelOnly="1" outline="0" axis="axisRow" fieldPosition="0"/>
    </format>
    <format dxfId="41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40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39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38">
      <pivotArea collapsedLevelsAreSubtotals="1" fieldPosition="0">
        <references count="2">
          <reference field="4294967294" count="1" selected="0">
            <x v="4"/>
          </reference>
          <reference field="0" count="1">
            <x v="0"/>
          </reference>
        </references>
      </pivotArea>
    </format>
    <format dxfId="37">
      <pivotArea collapsedLevelsAreSubtotals="1" fieldPosition="0">
        <references count="2">
          <reference field="4294967294" count="1" selected="0">
            <x v="4"/>
          </reference>
          <reference field="0" count="1">
            <x v="1"/>
          </reference>
        </references>
      </pivotArea>
    </format>
    <format dxfId="36">
      <pivotArea collapsedLevelsAreSubtotals="1" fieldPosition="0">
        <references count="2">
          <reference field="4294967294" count="1" selected="0">
            <x v="4"/>
          </reference>
          <reference field="0" count="1">
            <x v="2"/>
          </reference>
        </references>
      </pivotArea>
    </format>
    <format dxfId="35">
      <pivotArea collapsedLevelsAreSubtotals="1" fieldPosition="0">
        <references count="2">
          <reference field="4294967294" count="1" selected="0">
            <x v="4"/>
          </reference>
          <reference field="0" count="1">
            <x v="3"/>
          </reference>
        </references>
      </pivotArea>
    </format>
    <format dxfId="34">
      <pivotArea collapsedLevelsAreSubtotals="1" fieldPosition="0">
        <references count="2">
          <reference field="4294967294" count="1" selected="0">
            <x v="4"/>
          </reference>
          <reference field="0" count="1">
            <x v="4"/>
          </reference>
        </references>
      </pivotArea>
    </format>
    <format dxfId="33">
      <pivotArea collapsedLevelsAreSubtotals="1" fieldPosition="0">
        <references count="2">
          <reference field="4294967294" count="1" selected="0">
            <x v="4"/>
          </reference>
          <reference field="0" count="1">
            <x v="5"/>
          </reference>
        </references>
      </pivotArea>
    </format>
    <format dxfId="32">
      <pivotArea collapsedLevelsAreSubtotals="1" fieldPosition="0">
        <references count="2">
          <reference field="4294967294" count="1" selected="0">
            <x v="4"/>
          </reference>
          <reference field="0" count="1">
            <x v="6"/>
          </reference>
        </references>
      </pivotArea>
    </format>
    <format dxfId="31">
      <pivotArea collapsedLevelsAreSubtotals="1" fieldPosition="0">
        <references count="2">
          <reference field="4294967294" count="1" selected="0">
            <x v="4"/>
          </reference>
          <reference field="0" count="1">
            <x v="7"/>
          </reference>
        </references>
      </pivotArea>
    </format>
    <format dxfId="30">
      <pivotArea collapsedLevelsAreSubtotals="1" fieldPosition="0">
        <references count="2">
          <reference field="4294967294" count="1" selected="0">
            <x v="4"/>
          </reference>
          <reference field="0" count="1">
            <x v="8"/>
          </reference>
        </references>
      </pivotArea>
    </format>
    <format dxfId="29">
      <pivotArea collapsedLevelsAreSubtotals="1" fieldPosition="0">
        <references count="2">
          <reference field="4294967294" count="1" selected="0">
            <x v="4"/>
          </reference>
          <reference field="0" count="1">
            <x v="9"/>
          </reference>
        </references>
      </pivotArea>
    </format>
    <format dxfId="28">
      <pivotArea collapsedLevelsAreSubtotals="1" fieldPosition="0">
        <references count="2">
          <reference field="4294967294" count="1" selected="0">
            <x v="4"/>
          </reference>
          <reference field="0" count="1">
            <x v="10"/>
          </reference>
        </references>
      </pivotArea>
    </format>
    <format dxfId="27">
      <pivotArea collapsedLevelsAreSubtotals="1" fieldPosition="0">
        <references count="2">
          <reference field="4294967294" count="1" selected="0">
            <x v="4"/>
          </reference>
          <reference field="0" count="1">
            <x v="11"/>
          </reference>
        </references>
      </pivotArea>
    </format>
    <format dxfId="26">
      <pivotArea collapsedLevelsAreSubtotals="1" fieldPosition="0">
        <references count="2">
          <reference field="4294967294" count="1" selected="0">
            <x v="4"/>
          </reference>
          <reference field="0" count="1">
            <x v="0"/>
          </reference>
        </references>
      </pivotArea>
    </format>
    <format dxfId="25">
      <pivotArea collapsedLevelsAreSubtotals="1" fieldPosition="0">
        <references count="2">
          <reference field="4294967294" count="1" selected="0">
            <x v="4"/>
          </reference>
          <reference field="0" count="1">
            <x v="1"/>
          </reference>
        </references>
      </pivotArea>
    </format>
    <format dxfId="24">
      <pivotArea collapsedLevelsAreSubtotals="1" fieldPosition="0">
        <references count="2">
          <reference field="4294967294" count="1" selected="0">
            <x v="4"/>
          </reference>
          <reference field="0" count="1">
            <x v="2"/>
          </reference>
        </references>
      </pivotArea>
    </format>
    <format dxfId="23">
      <pivotArea collapsedLevelsAreSubtotals="1" fieldPosition="0">
        <references count="2">
          <reference field="4294967294" count="1" selected="0">
            <x v="4"/>
          </reference>
          <reference field="0" count="1">
            <x v="3"/>
          </reference>
        </references>
      </pivotArea>
    </format>
    <format dxfId="22">
      <pivotArea collapsedLevelsAreSubtotals="1" fieldPosition="0">
        <references count="2">
          <reference field="4294967294" count="1" selected="0">
            <x v="4"/>
          </reference>
          <reference field="0" count="1">
            <x v="4"/>
          </reference>
        </references>
      </pivotArea>
    </format>
    <format dxfId="21">
      <pivotArea collapsedLevelsAreSubtotals="1" fieldPosition="0">
        <references count="2">
          <reference field="4294967294" count="1" selected="0">
            <x v="4"/>
          </reference>
          <reference field="0" count="1">
            <x v="5"/>
          </reference>
        </references>
      </pivotArea>
    </format>
    <format dxfId="20">
      <pivotArea collapsedLevelsAreSubtotals="1" fieldPosition="0">
        <references count="2">
          <reference field="4294967294" count="1" selected="0">
            <x v="4"/>
          </reference>
          <reference field="0" count="1">
            <x v="6"/>
          </reference>
        </references>
      </pivotArea>
    </format>
    <format dxfId="19">
      <pivotArea collapsedLevelsAreSubtotals="1" fieldPosition="0">
        <references count="2">
          <reference field="4294967294" count="1" selected="0">
            <x v="4"/>
          </reference>
          <reference field="0" count="1">
            <x v="7"/>
          </reference>
        </references>
      </pivotArea>
    </format>
    <format dxfId="18">
      <pivotArea collapsedLevelsAreSubtotals="1" fieldPosition="0">
        <references count="2">
          <reference field="4294967294" count="1" selected="0">
            <x v="4"/>
          </reference>
          <reference field="0" count="1">
            <x v="8"/>
          </reference>
        </references>
      </pivotArea>
    </format>
    <format dxfId="17">
      <pivotArea collapsedLevelsAreSubtotals="1" fieldPosition="0">
        <references count="2">
          <reference field="4294967294" count="1" selected="0">
            <x v="4"/>
          </reference>
          <reference field="0" count="1">
            <x v="9"/>
          </reference>
        </references>
      </pivotArea>
    </format>
    <format dxfId="16">
      <pivotArea collapsedLevelsAreSubtotals="1" fieldPosition="0">
        <references count="2">
          <reference field="4294967294" count="1" selected="0">
            <x v="4"/>
          </reference>
          <reference field="0" count="1">
            <x v="10"/>
          </reference>
        </references>
      </pivotArea>
    </format>
    <format dxfId="15">
      <pivotArea collapsedLevelsAreSubtotals="1" fieldPosition="0">
        <references count="2">
          <reference field="4294967294" count="1" selected="0">
            <x v="4"/>
          </reference>
          <reference field="0" count="1">
            <x v="11"/>
          </reference>
        </references>
      </pivotArea>
    </format>
    <format dxfId="14">
      <pivotArea collapsedLevelsAreSubtotals="1" fieldPosition="0">
        <references count="2">
          <reference field="4294967294" count="1" selected="0">
            <x v="4"/>
          </reference>
          <reference field="0" count="1">
            <x v="0"/>
          </reference>
        </references>
      </pivotArea>
    </format>
    <format dxfId="13">
      <pivotArea collapsedLevelsAreSubtotals="1" fieldPosition="0">
        <references count="2">
          <reference field="4294967294" count="1" selected="0">
            <x v="4"/>
          </reference>
          <reference field="0" count="1">
            <x v="1"/>
          </reference>
        </references>
      </pivotArea>
    </format>
    <format dxfId="12">
      <pivotArea collapsedLevelsAreSubtotals="1" fieldPosition="0">
        <references count="2">
          <reference field="4294967294" count="1" selected="0">
            <x v="4"/>
          </reference>
          <reference field="0" count="1">
            <x v="2"/>
          </reference>
        </references>
      </pivotArea>
    </format>
    <format dxfId="11">
      <pivotArea collapsedLevelsAreSubtotals="1" fieldPosition="0">
        <references count="2">
          <reference field="4294967294" count="1" selected="0">
            <x v="4"/>
          </reference>
          <reference field="0" count="1">
            <x v="3"/>
          </reference>
        </references>
      </pivotArea>
    </format>
    <format dxfId="10">
      <pivotArea collapsedLevelsAreSubtotals="1" fieldPosition="0">
        <references count="2">
          <reference field="4294967294" count="1" selected="0">
            <x v="4"/>
          </reference>
          <reference field="0" count="1">
            <x v="4"/>
          </reference>
        </references>
      </pivotArea>
    </format>
    <format dxfId="9">
      <pivotArea collapsedLevelsAreSubtotals="1" fieldPosition="0">
        <references count="2">
          <reference field="4294967294" count="1" selected="0">
            <x v="4"/>
          </reference>
          <reference field="0" count="1">
            <x v="5"/>
          </reference>
        </references>
      </pivotArea>
    </format>
    <format dxfId="8">
      <pivotArea collapsedLevelsAreSubtotals="1" fieldPosition="0">
        <references count="2">
          <reference field="4294967294" count="1" selected="0">
            <x v="4"/>
          </reference>
          <reference field="0" count="1">
            <x v="6"/>
          </reference>
        </references>
      </pivotArea>
    </format>
    <format dxfId="7">
      <pivotArea collapsedLevelsAreSubtotals="1" fieldPosition="0">
        <references count="2">
          <reference field="4294967294" count="1" selected="0">
            <x v="4"/>
          </reference>
          <reference field="0" count="1">
            <x v="7"/>
          </reference>
        </references>
      </pivotArea>
    </format>
    <format dxfId="6">
      <pivotArea collapsedLevelsAreSubtotals="1" fieldPosition="0">
        <references count="2">
          <reference field="4294967294" count="1" selected="0">
            <x v="4"/>
          </reference>
          <reference field="0" count="1">
            <x v="8"/>
          </reference>
        </references>
      </pivotArea>
    </format>
    <format dxfId="5">
      <pivotArea collapsedLevelsAreSubtotals="1" fieldPosition="0">
        <references count="2">
          <reference field="4294967294" count="1" selected="0">
            <x v="4"/>
          </reference>
          <reference field="0" count="1">
            <x v="9"/>
          </reference>
        </references>
      </pivotArea>
    </format>
    <format dxfId="4">
      <pivotArea collapsedLevelsAreSubtotals="1" fieldPosition="0">
        <references count="2">
          <reference field="4294967294" count="1" selected="0">
            <x v="4"/>
          </reference>
          <reference field="0" count="1">
            <x v="10"/>
          </reference>
        </references>
      </pivotArea>
    </format>
    <format dxfId="3">
      <pivotArea collapsedLevelsAreSubtotals="1" fieldPosition="0">
        <references count="2">
          <reference field="4294967294" count="1" selected="0">
            <x v="4"/>
          </reference>
          <reference field="0" count="1">
            <x v="11"/>
          </reference>
        </references>
      </pivotArea>
    </format>
    <format dxfId="2">
      <pivotArea outline="0" collapsedLevelsAreSubtotals="1" fieldPosition="0">
        <references count="1">
          <reference field="4294967294" count="4" selected="0">
            <x v="1"/>
            <x v="2"/>
            <x v="3"/>
            <x v="4"/>
          </reference>
        </references>
      </pivotArea>
    </format>
    <format dxfId="1">
      <pivotArea field="0" type="button" dataOnly="0" labelOnly="1" outline="0" axis="axisRow" fieldPosition="0"/>
    </format>
    <format dxfId="0">
      <pivotArea field="0" type="button" dataOnly="0" labelOnly="1" outline="0" axis="axisRow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F19"/>
  <sheetViews>
    <sheetView workbookViewId="0">
      <selection activeCell="G11" sqref="G11"/>
    </sheetView>
  </sheetViews>
  <sheetFormatPr baseColWidth="10" defaultRowHeight="14.4" x14ac:dyDescent="0.3"/>
  <cols>
    <col min="1" max="1" width="31.6640625" customWidth="1"/>
    <col min="2" max="2" width="15.21875" customWidth="1"/>
    <col min="3" max="3" width="15.88671875" customWidth="1"/>
    <col min="4" max="4" width="15.21875" customWidth="1"/>
    <col min="5" max="5" width="15.88671875" customWidth="1"/>
    <col min="6" max="6" width="8.44140625" customWidth="1"/>
  </cols>
  <sheetData>
    <row r="2" spans="1:6" ht="28.8" customHeight="1" x14ac:dyDescent="0.3">
      <c r="A2" s="48" t="s">
        <v>26</v>
      </c>
      <c r="B2" s="48"/>
      <c r="C2" s="48"/>
      <c r="D2" s="48"/>
      <c r="E2" s="48"/>
      <c r="F2" s="48"/>
    </row>
    <row r="3" spans="1:6" s="47" customFormat="1" ht="43.2" x14ac:dyDescent="0.3">
      <c r="A3" s="22" t="s">
        <v>18</v>
      </c>
      <c r="B3" s="21" t="s">
        <v>20</v>
      </c>
      <c r="C3" s="21" t="s">
        <v>21</v>
      </c>
      <c r="D3" s="21" t="s">
        <v>22</v>
      </c>
      <c r="E3" s="21" t="s">
        <v>23</v>
      </c>
      <c r="F3" s="21" t="s">
        <v>25</v>
      </c>
    </row>
    <row r="4" spans="1:6" x14ac:dyDescent="0.3">
      <c r="A4" s="20" t="s">
        <v>34</v>
      </c>
      <c r="B4">
        <v>15.8</v>
      </c>
      <c r="C4" s="18">
        <v>0</v>
      </c>
      <c r="D4" s="18">
        <v>44.4375</v>
      </c>
      <c r="E4" s="18">
        <v>0</v>
      </c>
      <c r="F4" s="18">
        <v>44.4375</v>
      </c>
    </row>
    <row r="5" spans="1:6" x14ac:dyDescent="0.3">
      <c r="A5" s="20" t="s">
        <v>33</v>
      </c>
      <c r="B5">
        <v>3</v>
      </c>
      <c r="C5" s="18">
        <v>5</v>
      </c>
      <c r="D5" s="18">
        <v>8.4375</v>
      </c>
      <c r="E5" s="18">
        <v>18.75</v>
      </c>
      <c r="F5" s="18">
        <v>27.1875</v>
      </c>
    </row>
    <row r="6" spans="1:6" x14ac:dyDescent="0.3">
      <c r="A6" s="20" t="s">
        <v>39</v>
      </c>
      <c r="B6">
        <v>15.600000000000001</v>
      </c>
      <c r="C6" s="18">
        <v>0</v>
      </c>
      <c r="D6" s="18">
        <v>43.875</v>
      </c>
      <c r="E6" s="18">
        <v>0</v>
      </c>
      <c r="F6" s="18">
        <v>43.875</v>
      </c>
    </row>
    <row r="7" spans="1:6" x14ac:dyDescent="0.3">
      <c r="A7" s="20" t="s">
        <v>30</v>
      </c>
      <c r="B7">
        <v>3.3</v>
      </c>
      <c r="C7" s="18">
        <v>5</v>
      </c>
      <c r="D7" s="18">
        <v>9.28125</v>
      </c>
      <c r="E7" s="18">
        <v>18.75</v>
      </c>
      <c r="F7" s="18">
        <v>28.03125</v>
      </c>
    </row>
    <row r="8" spans="1:6" x14ac:dyDescent="0.3">
      <c r="A8" s="20" t="s">
        <v>28</v>
      </c>
      <c r="B8">
        <v>15.899999999999999</v>
      </c>
      <c r="C8" s="18">
        <v>0</v>
      </c>
      <c r="D8" s="18">
        <v>44.71875</v>
      </c>
      <c r="E8" s="18">
        <v>0</v>
      </c>
      <c r="F8" s="18">
        <v>44.71875</v>
      </c>
    </row>
    <row r="9" spans="1:6" x14ac:dyDescent="0.3">
      <c r="A9" s="20" t="s">
        <v>31</v>
      </c>
      <c r="B9">
        <v>6.3</v>
      </c>
      <c r="C9" s="18">
        <v>0</v>
      </c>
      <c r="D9" s="18">
        <v>17.71875</v>
      </c>
      <c r="E9" s="18">
        <v>0</v>
      </c>
      <c r="F9" s="18">
        <v>17.71875</v>
      </c>
    </row>
    <row r="10" spans="1:6" x14ac:dyDescent="0.3">
      <c r="A10" s="20" t="s">
        <v>29</v>
      </c>
      <c r="B10">
        <v>3.3</v>
      </c>
      <c r="C10" s="18">
        <v>0</v>
      </c>
      <c r="D10" s="18">
        <v>9.28125</v>
      </c>
      <c r="E10" s="18">
        <v>0</v>
      </c>
      <c r="F10" s="18">
        <v>9.28125</v>
      </c>
    </row>
    <row r="11" spans="1:6" x14ac:dyDescent="0.3">
      <c r="A11" s="20" t="s">
        <v>36</v>
      </c>
      <c r="B11">
        <v>15.899999999999999</v>
      </c>
      <c r="C11" s="18">
        <v>0</v>
      </c>
      <c r="D11" s="18">
        <v>44.71875</v>
      </c>
      <c r="E11" s="18">
        <v>0</v>
      </c>
      <c r="F11" s="18">
        <v>44.71875</v>
      </c>
    </row>
    <row r="12" spans="1:6" x14ac:dyDescent="0.3">
      <c r="A12" s="20" t="s">
        <v>37</v>
      </c>
      <c r="B12">
        <v>10.600000000000001</v>
      </c>
      <c r="C12" s="18">
        <v>0</v>
      </c>
      <c r="D12" s="18">
        <v>29.8125</v>
      </c>
      <c r="E12" s="18">
        <v>0</v>
      </c>
      <c r="F12" s="18">
        <v>29.8125</v>
      </c>
    </row>
    <row r="13" spans="1:6" x14ac:dyDescent="0.3">
      <c r="A13" s="20" t="s">
        <v>35</v>
      </c>
      <c r="B13">
        <v>11.6</v>
      </c>
      <c r="C13" s="18">
        <v>0</v>
      </c>
      <c r="D13" s="18">
        <v>32.625</v>
      </c>
      <c r="E13" s="18">
        <v>0</v>
      </c>
      <c r="F13" s="18">
        <v>32.625</v>
      </c>
    </row>
    <row r="14" spans="1:6" x14ac:dyDescent="0.3">
      <c r="A14" s="20" t="s">
        <v>38</v>
      </c>
      <c r="B14">
        <v>16.899999999999999</v>
      </c>
      <c r="C14" s="18">
        <v>0</v>
      </c>
      <c r="D14" s="18">
        <v>53.868749999999999</v>
      </c>
      <c r="E14" s="18">
        <v>0</v>
      </c>
      <c r="F14" s="18">
        <v>53.868749999999999</v>
      </c>
    </row>
    <row r="15" spans="1:6" x14ac:dyDescent="0.3">
      <c r="A15" s="20" t="s">
        <v>32</v>
      </c>
      <c r="B15">
        <v>2</v>
      </c>
      <c r="C15" s="18">
        <v>0</v>
      </c>
      <c r="D15" s="18">
        <v>5.625</v>
      </c>
      <c r="E15" s="18">
        <v>0</v>
      </c>
      <c r="F15" s="18">
        <v>5.625</v>
      </c>
    </row>
    <row r="16" spans="1:6" x14ac:dyDescent="0.3">
      <c r="A16" s="20" t="s">
        <v>19</v>
      </c>
      <c r="B16">
        <v>120.19999999999999</v>
      </c>
      <c r="C16" s="18">
        <v>10</v>
      </c>
      <c r="D16" s="18">
        <v>344.4</v>
      </c>
      <c r="E16" s="18">
        <v>37.5</v>
      </c>
      <c r="F16" s="18">
        <v>381.9</v>
      </c>
    </row>
    <row r="18" spans="1:6" x14ac:dyDescent="0.3">
      <c r="A18" s="49" t="s">
        <v>27</v>
      </c>
      <c r="B18" s="49"/>
      <c r="C18" s="49"/>
      <c r="D18" s="49"/>
      <c r="E18" s="49"/>
      <c r="F18" s="49"/>
    </row>
    <row r="19" spans="1:6" x14ac:dyDescent="0.3">
      <c r="A19" s="49"/>
      <c r="B19" s="49"/>
      <c r="C19" s="49"/>
      <c r="D19" s="49"/>
      <c r="E19" s="49"/>
      <c r="F19" s="49"/>
    </row>
  </sheetData>
  <mergeCells count="2">
    <mergeCell ref="A2:F2"/>
    <mergeCell ref="A18:F1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29"/>
  <sheetViews>
    <sheetView tabSelected="1" topLeftCell="A10" workbookViewId="0">
      <selection activeCell="J61" sqref="J61"/>
    </sheetView>
  </sheetViews>
  <sheetFormatPr baseColWidth="10" defaultRowHeight="14.4" x14ac:dyDescent="0.3"/>
  <cols>
    <col min="1" max="1" width="37.6640625" customWidth="1"/>
    <col min="2" max="2" width="12.5546875" style="18" customWidth="1"/>
    <col min="3" max="3" width="31.5546875" customWidth="1"/>
    <col min="4" max="4" width="11.5546875" hidden="1" customWidth="1"/>
    <col min="5" max="5" width="39.6640625" style="27" customWidth="1"/>
    <col min="6" max="7" width="11.6640625" style="27" customWidth="1"/>
    <col min="8" max="8" width="11.5546875" style="10"/>
    <col min="9" max="9" width="12.6640625" style="10" bestFit="1" customWidth="1"/>
    <col min="10" max="10" width="12.6640625" bestFit="1" customWidth="1"/>
  </cols>
  <sheetData>
    <row r="1" spans="1:16" x14ac:dyDescent="0.3">
      <c r="A1" s="23" t="s">
        <v>40</v>
      </c>
      <c r="B1" s="13"/>
      <c r="C1" s="5"/>
      <c r="D1" s="5"/>
      <c r="H1" s="6"/>
      <c r="I1" s="6"/>
      <c r="J1" s="5"/>
      <c r="K1" s="5"/>
    </row>
    <row r="2" spans="1:16" x14ac:dyDescent="0.3">
      <c r="A2" s="19" t="s">
        <v>0</v>
      </c>
      <c r="B2" s="14"/>
      <c r="C2" s="4"/>
      <c r="D2" s="4"/>
      <c r="H2" s="7"/>
      <c r="I2" s="7"/>
      <c r="J2" s="4"/>
      <c r="K2" s="4"/>
    </row>
    <row r="3" spans="1:16" ht="68.400000000000006" x14ac:dyDescent="0.3">
      <c r="A3" s="3" t="s">
        <v>1</v>
      </c>
      <c r="B3" s="15"/>
      <c r="C3" s="3"/>
      <c r="D3" s="3"/>
      <c r="H3" s="8"/>
      <c r="I3" s="8"/>
      <c r="J3" s="3"/>
      <c r="K3" s="3"/>
    </row>
    <row r="4" spans="1:16" ht="15" customHeight="1" x14ac:dyDescent="0.3">
      <c r="A4" s="100" t="s">
        <v>2</v>
      </c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</row>
    <row r="5" spans="1:16" ht="15" thickBot="1" x14ac:dyDescent="0.35">
      <c r="A5" s="2"/>
      <c r="B5" s="16"/>
      <c r="C5" s="2"/>
      <c r="D5" s="2"/>
      <c r="E5" s="1"/>
      <c r="F5" s="1"/>
      <c r="G5" s="1"/>
      <c r="H5" s="9"/>
      <c r="I5" s="9"/>
      <c r="J5" s="2"/>
      <c r="K5" s="2"/>
      <c r="N5">
        <v>1.5</v>
      </c>
      <c r="O5">
        <v>2</v>
      </c>
    </row>
    <row r="6" spans="1:16" ht="42" thickBot="1" x14ac:dyDescent="0.35">
      <c r="A6" s="17" t="s">
        <v>9</v>
      </c>
      <c r="B6" s="24" t="s">
        <v>16</v>
      </c>
      <c r="C6" s="25" t="s">
        <v>7</v>
      </c>
      <c r="D6" s="17" t="s">
        <v>8</v>
      </c>
      <c r="E6" s="29" t="s">
        <v>3</v>
      </c>
      <c r="F6" s="52" t="s">
        <v>100</v>
      </c>
      <c r="G6" s="52" t="s">
        <v>101</v>
      </c>
      <c r="H6" s="28" t="s">
        <v>4</v>
      </c>
      <c r="I6" s="25" t="s">
        <v>5</v>
      </c>
      <c r="J6" s="25" t="s">
        <v>6</v>
      </c>
      <c r="K6" s="25" t="s">
        <v>10</v>
      </c>
      <c r="L6" s="25" t="s">
        <v>11</v>
      </c>
      <c r="M6" s="25" t="s">
        <v>12</v>
      </c>
      <c r="N6" s="25" t="s">
        <v>13</v>
      </c>
      <c r="O6" s="26" t="s">
        <v>17</v>
      </c>
      <c r="P6" s="26" t="s">
        <v>24</v>
      </c>
    </row>
    <row r="7" spans="1:16" ht="25.05" customHeight="1" x14ac:dyDescent="0.3">
      <c r="A7" s="53" t="s">
        <v>71</v>
      </c>
      <c r="B7" s="54"/>
      <c r="C7" s="55" t="s">
        <v>73</v>
      </c>
      <c r="D7" s="56"/>
      <c r="E7" s="57" t="s">
        <v>41</v>
      </c>
      <c r="F7" s="103"/>
      <c r="G7" s="103"/>
      <c r="H7" s="58">
        <v>0.70833333333333337</v>
      </c>
      <c r="I7" s="58">
        <v>0.75</v>
      </c>
      <c r="J7" s="59">
        <f>+I7-H7</f>
        <v>4.166666666666663E-2</v>
      </c>
      <c r="K7" s="60"/>
      <c r="L7" s="60"/>
      <c r="M7" s="54">
        <f>(B7/8/30)</f>
        <v>0</v>
      </c>
      <c r="N7" s="54">
        <f t="shared" ref="N7:N17" si="0">+(K7*M7)*$N$5</f>
        <v>0</v>
      </c>
      <c r="O7" s="54">
        <f t="shared" ref="O7:O17" si="1">+(L7*M7)*$O$5</f>
        <v>0</v>
      </c>
      <c r="P7" s="61">
        <f t="shared" ref="P7:P17" si="2">+N7+O7</f>
        <v>0</v>
      </c>
    </row>
    <row r="8" spans="1:16" ht="25.05" customHeight="1" x14ac:dyDescent="0.3">
      <c r="A8" s="62" t="s">
        <v>72</v>
      </c>
      <c r="B8" s="63"/>
      <c r="C8" s="64" t="s">
        <v>73</v>
      </c>
      <c r="D8" s="65"/>
      <c r="E8" s="66" t="str">
        <f>E7</f>
        <v>jueves, 01 junio 2023</v>
      </c>
      <c r="F8" s="102"/>
      <c r="G8" s="102"/>
      <c r="H8" s="67">
        <f>H7</f>
        <v>0.70833333333333337</v>
      </c>
      <c r="I8" s="67">
        <f>I7</f>
        <v>0.75</v>
      </c>
      <c r="J8" s="68">
        <f>J7</f>
        <v>4.166666666666663E-2</v>
      </c>
      <c r="K8" s="69"/>
      <c r="L8" s="69"/>
      <c r="M8" s="63"/>
      <c r="N8" s="63"/>
      <c r="O8" s="63"/>
      <c r="P8" s="70"/>
    </row>
    <row r="9" spans="1:16" ht="25.05" customHeight="1" x14ac:dyDescent="0.3">
      <c r="A9" s="62" t="str">
        <f>A14</f>
        <v>Montes Zambrano Edgar Joan</v>
      </c>
      <c r="B9" s="63"/>
      <c r="C9" s="64" t="s">
        <v>102</v>
      </c>
      <c r="D9" s="65"/>
      <c r="E9" s="66" t="str">
        <f>E8</f>
        <v>jueves, 01 junio 2023</v>
      </c>
      <c r="F9" s="102">
        <v>0.33333333333333331</v>
      </c>
      <c r="G9" s="102">
        <v>0.28680555555555554</v>
      </c>
      <c r="H9" s="67"/>
      <c r="I9" s="67"/>
      <c r="J9" s="68">
        <f>J8</f>
        <v>4.166666666666663E-2</v>
      </c>
      <c r="K9" s="69"/>
      <c r="L9" s="69"/>
      <c r="M9" s="63"/>
      <c r="N9" s="63"/>
      <c r="O9" s="63"/>
      <c r="P9" s="70"/>
    </row>
    <row r="10" spans="1:16" ht="25.05" customHeight="1" x14ac:dyDescent="0.3">
      <c r="A10" s="71" t="s">
        <v>74</v>
      </c>
      <c r="B10" s="72"/>
      <c r="C10" s="73" t="s">
        <v>75</v>
      </c>
      <c r="D10" s="74"/>
      <c r="E10" s="75" t="str">
        <f>E8</f>
        <v>jueves, 01 junio 2023</v>
      </c>
      <c r="F10" s="104"/>
      <c r="G10" s="104"/>
      <c r="H10" s="76">
        <f>H8</f>
        <v>0.70833333333333337</v>
      </c>
      <c r="I10" s="76">
        <v>0.85416666666666663</v>
      </c>
      <c r="J10" s="77">
        <f>I10-H10</f>
        <v>0.14583333333333326</v>
      </c>
      <c r="K10" s="78"/>
      <c r="L10" s="78"/>
      <c r="M10" s="72"/>
      <c r="N10" s="72"/>
      <c r="O10" s="72"/>
      <c r="P10" s="79"/>
    </row>
    <row r="11" spans="1:16" ht="25.05" customHeight="1" x14ac:dyDescent="0.3">
      <c r="A11" s="71" t="s">
        <v>76</v>
      </c>
      <c r="B11" s="72"/>
      <c r="C11" s="73" t="str">
        <f>C10</f>
        <v>INSTALACION DEL CLIENTE: MAYORGA RIUZ YANETT</v>
      </c>
      <c r="D11" s="74"/>
      <c r="E11" s="75" t="str">
        <f>E7</f>
        <v>jueves, 01 junio 2023</v>
      </c>
      <c r="F11" s="104"/>
      <c r="G11" s="104"/>
      <c r="H11" s="76">
        <f>H10</f>
        <v>0.70833333333333337</v>
      </c>
      <c r="I11" s="76">
        <v>0.85416666666666663</v>
      </c>
      <c r="J11" s="77">
        <f>J10</f>
        <v>0.14583333333333326</v>
      </c>
      <c r="K11" s="78"/>
      <c r="L11" s="78"/>
      <c r="M11" s="72"/>
      <c r="N11" s="72"/>
      <c r="O11" s="72"/>
      <c r="P11" s="79"/>
    </row>
    <row r="12" spans="1:16" ht="25.05" customHeight="1" x14ac:dyDescent="0.3">
      <c r="A12" s="62" t="s">
        <v>77</v>
      </c>
      <c r="B12" s="63"/>
      <c r="C12" s="64" t="s">
        <v>82</v>
      </c>
      <c r="D12" s="65"/>
      <c r="E12" s="66" t="str">
        <f>E11</f>
        <v>jueves, 01 junio 2023</v>
      </c>
      <c r="F12" s="102"/>
      <c r="G12" s="102"/>
      <c r="H12" s="67">
        <f>H11</f>
        <v>0.70833333333333337</v>
      </c>
      <c r="I12" s="67">
        <v>0.75</v>
      </c>
      <c r="J12" s="68">
        <f>I12-H12</f>
        <v>4.166666666666663E-2</v>
      </c>
      <c r="K12" s="69"/>
      <c r="L12" s="69"/>
      <c r="M12" s="63"/>
      <c r="N12" s="63"/>
      <c r="O12" s="63"/>
      <c r="P12" s="70"/>
    </row>
    <row r="13" spans="1:16" ht="25.05" customHeight="1" x14ac:dyDescent="0.3">
      <c r="A13" s="62" t="s">
        <v>78</v>
      </c>
      <c r="B13" s="63"/>
      <c r="C13" s="64" t="s">
        <v>82</v>
      </c>
      <c r="D13" s="65"/>
      <c r="E13" s="66" t="str">
        <f>E12</f>
        <v>jueves, 01 junio 2023</v>
      </c>
      <c r="F13" s="102"/>
      <c r="G13" s="102"/>
      <c r="H13" s="67">
        <f>H7</f>
        <v>0.70833333333333337</v>
      </c>
      <c r="I13" s="67">
        <f>I12</f>
        <v>0.75</v>
      </c>
      <c r="J13" s="68">
        <f>J12</f>
        <v>4.166666666666663E-2</v>
      </c>
      <c r="K13" s="69"/>
      <c r="L13" s="69"/>
      <c r="M13" s="63"/>
      <c r="N13" s="63"/>
      <c r="O13" s="63"/>
      <c r="P13" s="70"/>
    </row>
    <row r="14" spans="1:16" ht="25.05" customHeight="1" x14ac:dyDescent="0.3">
      <c r="A14" s="62" t="s">
        <v>79</v>
      </c>
      <c r="B14" s="63"/>
      <c r="C14" s="64" t="s">
        <v>82</v>
      </c>
      <c r="D14" s="65"/>
      <c r="E14" s="66" t="str">
        <f>E13</f>
        <v>jueves, 01 junio 2023</v>
      </c>
      <c r="F14" s="102"/>
      <c r="G14" s="102"/>
      <c r="H14" s="67">
        <f>H7</f>
        <v>0.70833333333333337</v>
      </c>
      <c r="I14" s="67">
        <f>I13</f>
        <v>0.75</v>
      </c>
      <c r="J14" s="68">
        <f>J13</f>
        <v>4.166666666666663E-2</v>
      </c>
      <c r="K14" s="69"/>
      <c r="L14" s="69"/>
      <c r="M14" s="63"/>
      <c r="N14" s="63"/>
      <c r="O14" s="63"/>
      <c r="P14" s="70"/>
    </row>
    <row r="15" spans="1:16" ht="25.05" customHeight="1" x14ac:dyDescent="0.3">
      <c r="A15" s="62" t="s">
        <v>80</v>
      </c>
      <c r="B15" s="63"/>
      <c r="C15" s="64" t="s">
        <v>82</v>
      </c>
      <c r="D15" s="65"/>
      <c r="E15" s="66" t="str">
        <f>E14</f>
        <v>jueves, 01 junio 2023</v>
      </c>
      <c r="F15" s="102"/>
      <c r="G15" s="102"/>
      <c r="H15" s="67">
        <f>H7</f>
        <v>0.70833333333333337</v>
      </c>
      <c r="I15" s="67">
        <f>I14</f>
        <v>0.75</v>
      </c>
      <c r="J15" s="68">
        <f>J14</f>
        <v>4.166666666666663E-2</v>
      </c>
      <c r="K15" s="69"/>
      <c r="L15" s="69"/>
      <c r="M15" s="63"/>
      <c r="N15" s="63"/>
      <c r="O15" s="63"/>
      <c r="P15" s="70"/>
    </row>
    <row r="16" spans="1:16" ht="25.05" customHeight="1" x14ac:dyDescent="0.3">
      <c r="A16" s="62" t="s">
        <v>81</v>
      </c>
      <c r="B16" s="63"/>
      <c r="C16" s="64" t="s">
        <v>82</v>
      </c>
      <c r="D16" s="65"/>
      <c r="E16" s="66" t="str">
        <f>E15</f>
        <v>jueves, 01 junio 2023</v>
      </c>
      <c r="F16" s="102"/>
      <c r="G16" s="102"/>
      <c r="H16" s="67">
        <f>H7</f>
        <v>0.70833333333333337</v>
      </c>
      <c r="I16" s="67">
        <f>I15</f>
        <v>0.75</v>
      </c>
      <c r="J16" s="68">
        <f>J15</f>
        <v>4.166666666666663E-2</v>
      </c>
      <c r="K16" s="69"/>
      <c r="L16" s="69"/>
      <c r="M16" s="63"/>
      <c r="N16" s="63"/>
      <c r="O16" s="63"/>
      <c r="P16" s="70"/>
    </row>
    <row r="17" spans="1:16" ht="25.05" customHeight="1" x14ac:dyDescent="0.3">
      <c r="A17" s="80" t="str">
        <f>A10</f>
        <v>Torres Sanchez Aurelio Arturo</v>
      </c>
      <c r="B17" s="81"/>
      <c r="C17" s="88" t="s">
        <v>83</v>
      </c>
      <c r="D17" s="82"/>
      <c r="E17" s="83" t="s">
        <v>42</v>
      </c>
      <c r="F17" s="105"/>
      <c r="G17" s="105"/>
      <c r="H17" s="84">
        <f>H10</f>
        <v>0.70833333333333337</v>
      </c>
      <c r="I17" s="84">
        <f>I8</f>
        <v>0.75</v>
      </c>
      <c r="J17" s="85">
        <f t="shared" ref="J17:J18" si="3">+I17-H17</f>
        <v>4.166666666666663E-2</v>
      </c>
      <c r="K17" s="86"/>
      <c r="L17" s="86"/>
      <c r="M17" s="81">
        <f>(B17/8/30)</f>
        <v>0</v>
      </c>
      <c r="N17" s="81">
        <f t="shared" si="0"/>
        <v>0</v>
      </c>
      <c r="O17" s="81">
        <f t="shared" si="1"/>
        <v>0</v>
      </c>
      <c r="P17" s="87">
        <f t="shared" si="2"/>
        <v>0</v>
      </c>
    </row>
    <row r="18" spans="1:16" ht="25.05" customHeight="1" x14ac:dyDescent="0.3">
      <c r="A18" s="80" t="str">
        <f>A11</f>
        <v>Mora Tamayo Carlos Julio</v>
      </c>
      <c r="B18" s="81"/>
      <c r="C18" s="88" t="str">
        <f>C17</f>
        <v>SOPORTE CLIENTE: ASTUDILLO RIZZO MAURICIO GILMAR</v>
      </c>
      <c r="D18" s="82"/>
      <c r="E18" s="83" t="str">
        <f>E17</f>
        <v>viernes, 02 junio 2023</v>
      </c>
      <c r="F18" s="105"/>
      <c r="G18" s="105"/>
      <c r="H18" s="84">
        <f>H10</f>
        <v>0.70833333333333337</v>
      </c>
      <c r="I18" s="84">
        <f>I8</f>
        <v>0.75</v>
      </c>
      <c r="J18" s="85">
        <f t="shared" si="3"/>
        <v>4.166666666666663E-2</v>
      </c>
      <c r="K18" s="86"/>
      <c r="L18" s="86"/>
      <c r="M18" s="81"/>
      <c r="N18" s="81"/>
      <c r="O18" s="81"/>
      <c r="P18" s="87"/>
    </row>
    <row r="19" spans="1:16" ht="25.05" customHeight="1" x14ac:dyDescent="0.3">
      <c r="A19" s="80" t="str">
        <f>A9</f>
        <v>Montes Zambrano Edgar Joan</v>
      </c>
      <c r="B19" s="81"/>
      <c r="C19" s="88" t="s">
        <v>102</v>
      </c>
      <c r="D19" s="82"/>
      <c r="E19" s="83" t="str">
        <f>E18</f>
        <v>viernes, 02 junio 2023</v>
      </c>
      <c r="F19" s="105">
        <v>0.33333333333333331</v>
      </c>
      <c r="G19" s="105">
        <v>0.2902777777777778</v>
      </c>
      <c r="H19" s="84">
        <f>H18</f>
        <v>0.70833333333333337</v>
      </c>
      <c r="I19" s="84">
        <f>I18</f>
        <v>0.75</v>
      </c>
      <c r="J19" s="85">
        <v>8.3333333333333329E-2</v>
      </c>
      <c r="K19" s="86"/>
      <c r="L19" s="86"/>
      <c r="M19" s="81"/>
      <c r="N19" s="81"/>
      <c r="O19" s="81"/>
      <c r="P19" s="87"/>
    </row>
    <row r="20" spans="1:16" ht="25.05" customHeight="1" x14ac:dyDescent="0.3">
      <c r="A20" s="50"/>
      <c r="B20" s="30"/>
      <c r="C20" s="43"/>
      <c r="D20" s="31"/>
      <c r="E20" s="32" t="s">
        <v>43</v>
      </c>
      <c r="F20" s="106"/>
      <c r="G20" s="106"/>
      <c r="H20" s="33"/>
      <c r="I20" s="33"/>
      <c r="J20" s="34">
        <f t="shared" ref="J20:J23" si="4">+I20-H20</f>
        <v>0</v>
      </c>
      <c r="K20" s="35"/>
      <c r="L20" s="35"/>
      <c r="M20" s="30">
        <f>(B20/8/30)</f>
        <v>0</v>
      </c>
      <c r="N20" s="30">
        <f t="shared" ref="N20:N117" si="5">+(K20*M20)*$N$5</f>
        <v>0</v>
      </c>
      <c r="O20" s="30">
        <f t="shared" ref="O20:O117" si="6">+(L20*M20)*$O$5</f>
        <v>0</v>
      </c>
      <c r="P20" s="36">
        <f t="shared" ref="P20:P117" si="7">+N20+O20</f>
        <v>0</v>
      </c>
    </row>
    <row r="21" spans="1:16" ht="25.05" customHeight="1" x14ac:dyDescent="0.3">
      <c r="A21" s="50"/>
      <c r="B21" s="30"/>
      <c r="C21" s="43"/>
      <c r="D21" s="31"/>
      <c r="E21" s="32" t="s">
        <v>44</v>
      </c>
      <c r="F21" s="106"/>
      <c r="G21" s="106"/>
      <c r="H21" s="33"/>
      <c r="I21" s="33"/>
      <c r="J21" s="34">
        <f t="shared" ref="J21:J22" si="8">+I21-H21</f>
        <v>0</v>
      </c>
      <c r="K21" s="35"/>
      <c r="L21" s="35"/>
      <c r="M21" s="30">
        <f>(B21/8/30)</f>
        <v>0</v>
      </c>
      <c r="N21" s="30">
        <f t="shared" ref="N21:N22" si="9">+(K21*M21)*$N$5</f>
        <v>0</v>
      </c>
      <c r="O21" s="30">
        <f t="shared" ref="O21:O22" si="10">+(L21*M21)*$O$5</f>
        <v>0</v>
      </c>
      <c r="P21" s="36">
        <f t="shared" ref="P21:P22" si="11">+N21+O21</f>
        <v>0</v>
      </c>
    </row>
    <row r="22" spans="1:16" ht="25.05" customHeight="1" x14ac:dyDescent="0.3">
      <c r="A22" s="50"/>
      <c r="B22" s="30"/>
      <c r="C22" s="43"/>
      <c r="D22" s="31"/>
      <c r="E22" s="32" t="s">
        <v>45</v>
      </c>
      <c r="F22" s="106"/>
      <c r="G22" s="106"/>
      <c r="H22" s="33"/>
      <c r="I22" s="33"/>
      <c r="J22" s="34">
        <f t="shared" si="8"/>
        <v>0</v>
      </c>
      <c r="K22" s="35"/>
      <c r="L22" s="35"/>
      <c r="M22" s="30">
        <f>(B22/8/30)</f>
        <v>0</v>
      </c>
      <c r="N22" s="30">
        <f t="shared" si="9"/>
        <v>0</v>
      </c>
      <c r="O22" s="30">
        <f t="shared" si="10"/>
        <v>0</v>
      </c>
      <c r="P22" s="36">
        <f t="shared" si="11"/>
        <v>0</v>
      </c>
    </row>
    <row r="23" spans="1:16" ht="25.05" customHeight="1" x14ac:dyDescent="0.3">
      <c r="A23" s="50"/>
      <c r="B23" s="30"/>
      <c r="C23" s="43"/>
      <c r="D23" s="31"/>
      <c r="E23" s="32" t="s">
        <v>46</v>
      </c>
      <c r="F23" s="106"/>
      <c r="G23" s="106"/>
      <c r="H23" s="33"/>
      <c r="I23" s="33"/>
      <c r="J23" s="34">
        <f t="shared" si="4"/>
        <v>0</v>
      </c>
      <c r="K23" s="35"/>
      <c r="L23" s="35"/>
      <c r="M23" s="30">
        <f>(B23/8/30)</f>
        <v>0</v>
      </c>
      <c r="N23" s="30">
        <f t="shared" si="5"/>
        <v>0</v>
      </c>
      <c r="O23" s="30">
        <f t="shared" si="6"/>
        <v>0</v>
      </c>
      <c r="P23" s="36">
        <f t="shared" si="7"/>
        <v>0</v>
      </c>
    </row>
    <row r="24" spans="1:16" ht="25.05" customHeight="1" x14ac:dyDescent="0.3">
      <c r="A24" s="89" t="str">
        <f>A17</f>
        <v>Torres Sanchez Aurelio Arturo</v>
      </c>
      <c r="B24" s="90"/>
      <c r="C24" s="91" t="s">
        <v>85</v>
      </c>
      <c r="D24" s="92"/>
      <c r="E24" s="93" t="s">
        <v>47</v>
      </c>
      <c r="F24" s="107"/>
      <c r="G24" s="107"/>
      <c r="H24" s="94">
        <f>H7</f>
        <v>0.70833333333333337</v>
      </c>
      <c r="I24" s="94">
        <v>0.79166666666666663</v>
      </c>
      <c r="J24" s="95">
        <f t="shared" ref="J24:J52" si="12">+I24-H24</f>
        <v>8.3333333333333259E-2</v>
      </c>
      <c r="K24" s="96"/>
      <c r="L24" s="96"/>
      <c r="M24" s="90">
        <f>(B24/8/30)</f>
        <v>0</v>
      </c>
      <c r="N24" s="90">
        <f t="shared" ref="N24:N48" si="13">+(K24*M24)*$N$5</f>
        <v>0</v>
      </c>
      <c r="O24" s="90">
        <f t="shared" ref="O24:O48" si="14">+(L24*M24)*$O$5</f>
        <v>0</v>
      </c>
      <c r="P24" s="97">
        <f t="shared" ref="P24:P48" si="15">+N24+O24</f>
        <v>0</v>
      </c>
    </row>
    <row r="25" spans="1:16" ht="25.05" customHeight="1" x14ac:dyDescent="0.3">
      <c r="A25" s="89" t="s">
        <v>84</v>
      </c>
      <c r="B25" s="90"/>
      <c r="C25" s="91" t="str">
        <f>C24</f>
        <v>REPARACION DE CAJA NAP DAÑADA EN EL SECTOR CONCEPCION</v>
      </c>
      <c r="D25" s="92"/>
      <c r="E25" s="93" t="str">
        <f>E24</f>
        <v>miércoles, 07 junio 2023</v>
      </c>
      <c r="F25" s="107"/>
      <c r="G25" s="107"/>
      <c r="H25" s="94">
        <f>H24</f>
        <v>0.70833333333333337</v>
      </c>
      <c r="I25" s="94">
        <v>0.79166666666666663</v>
      </c>
      <c r="J25" s="95">
        <f>J24</f>
        <v>8.3333333333333259E-2</v>
      </c>
      <c r="K25" s="96"/>
      <c r="L25" s="96"/>
      <c r="M25" s="90"/>
      <c r="N25" s="90"/>
      <c r="O25" s="90"/>
      <c r="P25" s="97"/>
    </row>
    <row r="26" spans="1:16" ht="25.05" customHeight="1" x14ac:dyDescent="0.3">
      <c r="A26" s="80" t="str">
        <f>A14</f>
        <v>Montes Zambrano Edgar Joan</v>
      </c>
      <c r="B26" s="81"/>
      <c r="C26" s="88" t="s">
        <v>90</v>
      </c>
      <c r="D26" s="82"/>
      <c r="E26" s="83" t="str">
        <f>E25</f>
        <v>miércoles, 07 junio 2023</v>
      </c>
      <c r="F26" s="105"/>
      <c r="G26" s="105"/>
      <c r="H26" s="84">
        <v>0.70833333333333337</v>
      </c>
      <c r="I26" s="84">
        <v>0.75</v>
      </c>
      <c r="J26" s="85">
        <f>I26-H26</f>
        <v>4.166666666666663E-2</v>
      </c>
      <c r="K26" s="86"/>
      <c r="L26" s="86"/>
      <c r="M26" s="81"/>
      <c r="N26" s="81"/>
      <c r="O26" s="81"/>
      <c r="P26" s="87"/>
    </row>
    <row r="27" spans="1:16" ht="25.05" customHeight="1" x14ac:dyDescent="0.3">
      <c r="A27" s="80" t="str">
        <f>A16</f>
        <v>Valenzuela Junco Cristhian Joffre</v>
      </c>
      <c r="B27" s="81"/>
      <c r="C27" s="88" t="s">
        <v>90</v>
      </c>
      <c r="D27" s="82"/>
      <c r="E27" s="83" t="str">
        <f>E25</f>
        <v>miércoles, 07 junio 2023</v>
      </c>
      <c r="F27" s="105"/>
      <c r="G27" s="105"/>
      <c r="H27" s="84">
        <f>H26</f>
        <v>0.70833333333333337</v>
      </c>
      <c r="I27" s="84">
        <v>0.75</v>
      </c>
      <c r="J27" s="85">
        <f>J26</f>
        <v>4.166666666666663E-2</v>
      </c>
      <c r="K27" s="86"/>
      <c r="L27" s="86"/>
      <c r="M27" s="81"/>
      <c r="N27" s="81"/>
      <c r="O27" s="81"/>
      <c r="P27" s="87"/>
    </row>
    <row r="28" spans="1:16" ht="25.05" customHeight="1" x14ac:dyDescent="0.3">
      <c r="A28" s="80" t="str">
        <f>A12</f>
        <v>Espinoza Peña Jefferson Daniel</v>
      </c>
      <c r="B28" s="81"/>
      <c r="C28" s="88" t="s">
        <v>90</v>
      </c>
      <c r="D28" s="82"/>
      <c r="E28" s="83" t="str">
        <f>E25</f>
        <v>miércoles, 07 junio 2023</v>
      </c>
      <c r="F28" s="105"/>
      <c r="G28" s="105"/>
      <c r="H28" s="84">
        <f>H27</f>
        <v>0.70833333333333337</v>
      </c>
      <c r="I28" s="84">
        <f>I27</f>
        <v>0.75</v>
      </c>
      <c r="J28" s="85">
        <f>J27</f>
        <v>4.166666666666663E-2</v>
      </c>
      <c r="K28" s="86"/>
      <c r="L28" s="86"/>
      <c r="M28" s="81"/>
      <c r="N28" s="81"/>
      <c r="O28" s="81"/>
      <c r="P28" s="87"/>
    </row>
    <row r="29" spans="1:16" ht="25.05" customHeight="1" x14ac:dyDescent="0.3">
      <c r="A29" s="80" t="str">
        <f>A13</f>
        <v>Montece Morales Juan Manuel</v>
      </c>
      <c r="B29" s="81"/>
      <c r="C29" s="88" t="s">
        <v>90</v>
      </c>
      <c r="D29" s="82"/>
      <c r="E29" s="83" t="str">
        <f>E25</f>
        <v>miércoles, 07 junio 2023</v>
      </c>
      <c r="F29" s="105"/>
      <c r="G29" s="105"/>
      <c r="H29" s="84">
        <f>H28</f>
        <v>0.70833333333333337</v>
      </c>
      <c r="I29" s="84">
        <f>I28</f>
        <v>0.75</v>
      </c>
      <c r="J29" s="85">
        <f>J28</f>
        <v>4.166666666666663E-2</v>
      </c>
      <c r="K29" s="86"/>
      <c r="L29" s="86"/>
      <c r="M29" s="81"/>
      <c r="N29" s="81"/>
      <c r="O29" s="81"/>
      <c r="P29" s="87"/>
    </row>
    <row r="30" spans="1:16" ht="25.05" customHeight="1" x14ac:dyDescent="0.3">
      <c r="A30" s="80" t="str">
        <f>A15</f>
        <v>Sanchez Tello Robert Josue</v>
      </c>
      <c r="B30" s="81"/>
      <c r="C30" s="88" t="s">
        <v>90</v>
      </c>
      <c r="D30" s="82"/>
      <c r="E30" s="83" t="str">
        <f>E25</f>
        <v>miércoles, 07 junio 2023</v>
      </c>
      <c r="F30" s="105"/>
      <c r="G30" s="105"/>
      <c r="H30" s="84">
        <f>H29</f>
        <v>0.70833333333333337</v>
      </c>
      <c r="I30" s="84">
        <f>I29</f>
        <v>0.75</v>
      </c>
      <c r="J30" s="85">
        <f>J29</f>
        <v>4.166666666666663E-2</v>
      </c>
      <c r="K30" s="86"/>
      <c r="L30" s="86"/>
      <c r="M30" s="81"/>
      <c r="N30" s="81"/>
      <c r="O30" s="81"/>
      <c r="P30" s="87"/>
    </row>
    <row r="31" spans="1:16" ht="25.05" customHeight="1" x14ac:dyDescent="0.3">
      <c r="A31" s="80" t="s">
        <v>89</v>
      </c>
      <c r="B31" s="81"/>
      <c r="C31" s="88" t="s">
        <v>90</v>
      </c>
      <c r="D31" s="82"/>
      <c r="E31" s="83" t="str">
        <f>E25</f>
        <v>miércoles, 07 junio 2023</v>
      </c>
      <c r="F31" s="105"/>
      <c r="G31" s="105"/>
      <c r="H31" s="84">
        <f>H30</f>
        <v>0.70833333333333337</v>
      </c>
      <c r="I31" s="84">
        <f>I30</f>
        <v>0.75</v>
      </c>
      <c r="J31" s="85">
        <f>J30</f>
        <v>4.166666666666663E-2</v>
      </c>
      <c r="K31" s="86"/>
      <c r="L31" s="86"/>
      <c r="M31" s="81"/>
      <c r="N31" s="81"/>
      <c r="O31" s="81"/>
      <c r="P31" s="87"/>
    </row>
    <row r="32" spans="1:16" ht="25.05" customHeight="1" x14ac:dyDescent="0.3">
      <c r="A32" s="89" t="str">
        <f>A25</f>
        <v>Naranjo Vera Tyrone Leonel</v>
      </c>
      <c r="B32" s="90"/>
      <c r="C32" s="91" t="s">
        <v>94</v>
      </c>
      <c r="D32" s="92"/>
      <c r="E32" s="93" t="s">
        <v>48</v>
      </c>
      <c r="F32" s="107">
        <f>F9</f>
        <v>0.33333333333333331</v>
      </c>
      <c r="G32" s="107">
        <v>0.28333333333333333</v>
      </c>
      <c r="H32" s="94">
        <v>0.70833333333333337</v>
      </c>
      <c r="I32" s="94">
        <v>0.83333333333333337</v>
      </c>
      <c r="J32" s="95">
        <v>0.16666666666666666</v>
      </c>
      <c r="K32" s="96"/>
      <c r="L32" s="96"/>
      <c r="M32" s="90">
        <f>(B32/8/30)</f>
        <v>0</v>
      </c>
      <c r="N32" s="90">
        <f t="shared" si="13"/>
        <v>0</v>
      </c>
      <c r="O32" s="90">
        <f t="shared" si="14"/>
        <v>0</v>
      </c>
      <c r="P32" s="97">
        <f t="shared" si="15"/>
        <v>0</v>
      </c>
    </row>
    <row r="33" spans="1:16" ht="25.05" customHeight="1" x14ac:dyDescent="0.3">
      <c r="A33" s="89" t="str">
        <f>A28</f>
        <v>Espinoza Peña Jefferson Daniel</v>
      </c>
      <c r="B33" s="90"/>
      <c r="C33" s="91" t="s">
        <v>94</v>
      </c>
      <c r="D33" s="92"/>
      <c r="E33" s="93" t="str">
        <f>E32</f>
        <v>jueves, 08 junio 2023</v>
      </c>
      <c r="F33" s="107"/>
      <c r="G33" s="107"/>
      <c r="H33" s="94">
        <v>0.70833333333333337</v>
      </c>
      <c r="I33" s="94">
        <v>0.83333333333333337</v>
      </c>
      <c r="J33" s="95">
        <f t="shared" si="12"/>
        <v>0.125</v>
      </c>
      <c r="K33" s="96"/>
      <c r="L33" s="96"/>
      <c r="M33" s="90"/>
      <c r="N33" s="90"/>
      <c r="O33" s="90"/>
      <c r="P33" s="97"/>
    </row>
    <row r="34" spans="1:16" ht="25.05" customHeight="1" x14ac:dyDescent="0.3">
      <c r="A34" s="89" t="str">
        <f>A30</f>
        <v>Sanchez Tello Robert Josue</v>
      </c>
      <c r="B34" s="90"/>
      <c r="C34" s="91" t="s">
        <v>94</v>
      </c>
      <c r="D34" s="92"/>
      <c r="E34" s="93" t="str">
        <f>E33</f>
        <v>jueves, 08 junio 2023</v>
      </c>
      <c r="F34" s="107"/>
      <c r="G34" s="107"/>
      <c r="H34" s="94">
        <v>0.70833333333333337</v>
      </c>
      <c r="I34" s="94">
        <v>0.83333333333333337</v>
      </c>
      <c r="J34" s="95">
        <f t="shared" si="12"/>
        <v>0.125</v>
      </c>
      <c r="K34" s="96"/>
      <c r="L34" s="96"/>
      <c r="M34" s="90"/>
      <c r="N34" s="90"/>
      <c r="O34" s="90"/>
      <c r="P34" s="97"/>
    </row>
    <row r="35" spans="1:16" ht="25.05" customHeight="1" x14ac:dyDescent="0.3">
      <c r="A35" s="89" t="str">
        <f>A24</f>
        <v>Torres Sanchez Aurelio Arturo</v>
      </c>
      <c r="B35" s="90"/>
      <c r="C35" s="91" t="s">
        <v>94</v>
      </c>
      <c r="D35" s="92"/>
      <c r="E35" s="93" t="str">
        <f>E34</f>
        <v>jueves, 08 junio 2023</v>
      </c>
      <c r="F35" s="107"/>
      <c r="G35" s="107"/>
      <c r="H35" s="94">
        <v>0.70833333333333337</v>
      </c>
      <c r="I35" s="94">
        <v>0.83333333333333337</v>
      </c>
      <c r="J35" s="95">
        <f t="shared" si="12"/>
        <v>0.125</v>
      </c>
      <c r="K35" s="96"/>
      <c r="L35" s="96"/>
      <c r="M35" s="90"/>
      <c r="N35" s="90"/>
      <c r="O35" s="90"/>
      <c r="P35" s="97"/>
    </row>
    <row r="36" spans="1:16" ht="25.05" customHeight="1" x14ac:dyDescent="0.3">
      <c r="A36" s="80" t="str">
        <f>A32</f>
        <v>Naranjo Vera Tyrone Leonel</v>
      </c>
      <c r="B36" s="81"/>
      <c r="C36" s="88" t="s">
        <v>90</v>
      </c>
      <c r="D36" s="82"/>
      <c r="E36" s="83" t="s">
        <v>49</v>
      </c>
      <c r="F36" s="105">
        <f>F32</f>
        <v>0.33333333333333331</v>
      </c>
      <c r="G36" s="105">
        <v>0.31597222222222221</v>
      </c>
      <c r="H36" s="84">
        <v>0.70833333333333337</v>
      </c>
      <c r="I36" s="84">
        <v>0.75</v>
      </c>
      <c r="J36" s="85">
        <v>6.25E-2</v>
      </c>
      <c r="K36" s="86"/>
      <c r="L36" s="86"/>
      <c r="M36" s="81">
        <f>(B36/8/30)</f>
        <v>0</v>
      </c>
      <c r="N36" s="81">
        <f t="shared" si="13"/>
        <v>0</v>
      </c>
      <c r="O36" s="81">
        <f t="shared" si="14"/>
        <v>0</v>
      </c>
      <c r="P36" s="87">
        <f t="shared" si="15"/>
        <v>0</v>
      </c>
    </row>
    <row r="37" spans="1:16" ht="25.05" customHeight="1" x14ac:dyDescent="0.3">
      <c r="A37" s="80" t="str">
        <f>A26</f>
        <v>Montes Zambrano Edgar Joan</v>
      </c>
      <c r="B37" s="81"/>
      <c r="C37" s="88" t="s">
        <v>90</v>
      </c>
      <c r="D37" s="82"/>
      <c r="E37" s="83" t="str">
        <f>E36</f>
        <v>viernes, 09 junio 2023</v>
      </c>
      <c r="F37" s="105"/>
      <c r="G37" s="105"/>
      <c r="H37" s="84">
        <v>0.70833333333333337</v>
      </c>
      <c r="I37" s="84">
        <v>0.75</v>
      </c>
      <c r="J37" s="85">
        <f t="shared" si="12"/>
        <v>4.166666666666663E-2</v>
      </c>
      <c r="K37" s="86"/>
      <c r="L37" s="86"/>
      <c r="M37" s="81"/>
      <c r="N37" s="81"/>
      <c r="O37" s="81"/>
      <c r="P37" s="87"/>
    </row>
    <row r="38" spans="1:16" ht="25.05" customHeight="1" x14ac:dyDescent="0.3">
      <c r="A38" s="80" t="str">
        <f>A27</f>
        <v>Valenzuela Junco Cristhian Joffre</v>
      </c>
      <c r="B38" s="81"/>
      <c r="C38" s="88" t="s">
        <v>90</v>
      </c>
      <c r="D38" s="82"/>
      <c r="E38" s="83" t="str">
        <f>E37</f>
        <v>viernes, 09 junio 2023</v>
      </c>
      <c r="F38" s="105"/>
      <c r="G38" s="105"/>
      <c r="H38" s="84">
        <v>0.70833333333333337</v>
      </c>
      <c r="I38" s="84">
        <v>0.75</v>
      </c>
      <c r="J38" s="85">
        <f t="shared" si="12"/>
        <v>4.166666666666663E-2</v>
      </c>
      <c r="K38" s="86"/>
      <c r="L38" s="86"/>
      <c r="M38" s="81"/>
      <c r="N38" s="81"/>
      <c r="O38" s="81"/>
      <c r="P38" s="87"/>
    </row>
    <row r="39" spans="1:16" ht="25.05" customHeight="1" x14ac:dyDescent="0.3">
      <c r="A39" s="80" t="str">
        <f>A28</f>
        <v>Espinoza Peña Jefferson Daniel</v>
      </c>
      <c r="B39" s="81"/>
      <c r="C39" s="88" t="s">
        <v>90</v>
      </c>
      <c r="D39" s="82"/>
      <c r="E39" s="83" t="str">
        <f>E38</f>
        <v>viernes, 09 junio 2023</v>
      </c>
      <c r="F39" s="105"/>
      <c r="G39" s="105"/>
      <c r="H39" s="84">
        <v>0.70833333333333337</v>
      </c>
      <c r="I39" s="84">
        <v>0.75</v>
      </c>
      <c r="J39" s="85">
        <f t="shared" si="12"/>
        <v>4.166666666666663E-2</v>
      </c>
      <c r="K39" s="86"/>
      <c r="L39" s="86"/>
      <c r="M39" s="81"/>
      <c r="N39" s="81"/>
      <c r="O39" s="81"/>
      <c r="P39" s="87"/>
    </row>
    <row r="40" spans="1:16" ht="25.05" customHeight="1" x14ac:dyDescent="0.3">
      <c r="A40" s="80" t="str">
        <f>A29</f>
        <v>Montece Morales Juan Manuel</v>
      </c>
      <c r="B40" s="81"/>
      <c r="C40" s="88" t="s">
        <v>90</v>
      </c>
      <c r="D40" s="82"/>
      <c r="E40" s="83" t="str">
        <f>E39</f>
        <v>viernes, 09 junio 2023</v>
      </c>
      <c r="F40" s="105"/>
      <c r="G40" s="105"/>
      <c r="H40" s="84">
        <v>0.70833333333333337</v>
      </c>
      <c r="I40" s="84">
        <v>0.75</v>
      </c>
      <c r="J40" s="85">
        <f t="shared" si="12"/>
        <v>4.166666666666663E-2</v>
      </c>
      <c r="K40" s="86"/>
      <c r="L40" s="86"/>
      <c r="M40" s="81"/>
      <c r="N40" s="81"/>
      <c r="O40" s="81"/>
      <c r="P40" s="87"/>
    </row>
    <row r="41" spans="1:16" ht="25.05" customHeight="1" x14ac:dyDescent="0.3">
      <c r="A41" s="80" t="str">
        <f>A34</f>
        <v>Sanchez Tello Robert Josue</v>
      </c>
      <c r="B41" s="81"/>
      <c r="C41" s="88" t="s">
        <v>90</v>
      </c>
      <c r="D41" s="82"/>
      <c r="E41" s="83" t="str">
        <f>E40</f>
        <v>viernes, 09 junio 2023</v>
      </c>
      <c r="F41" s="105"/>
      <c r="G41" s="105"/>
      <c r="H41" s="84">
        <v>0.70833333333333337</v>
      </c>
      <c r="I41" s="84">
        <v>0.75</v>
      </c>
      <c r="J41" s="85">
        <f t="shared" si="12"/>
        <v>4.166666666666663E-2</v>
      </c>
      <c r="K41" s="86"/>
      <c r="L41" s="86"/>
      <c r="M41" s="81"/>
      <c r="N41" s="81"/>
      <c r="O41" s="81"/>
      <c r="P41" s="87"/>
    </row>
    <row r="42" spans="1:16" ht="25.05" customHeight="1" x14ac:dyDescent="0.3">
      <c r="A42" s="50"/>
      <c r="B42" s="30"/>
      <c r="C42" s="43"/>
      <c r="D42" s="31"/>
      <c r="E42" s="32" t="s">
        <v>50</v>
      </c>
      <c r="F42" s="106"/>
      <c r="G42" s="106"/>
      <c r="H42" s="33"/>
      <c r="I42" s="33"/>
      <c r="J42" s="34">
        <f t="shared" si="12"/>
        <v>0</v>
      </c>
      <c r="K42" s="35"/>
      <c r="L42" s="35"/>
      <c r="M42" s="30">
        <f>(B42/8/30)</f>
        <v>0</v>
      </c>
      <c r="N42" s="30">
        <f t="shared" si="13"/>
        <v>0</v>
      </c>
      <c r="O42" s="30">
        <f t="shared" si="14"/>
        <v>0</v>
      </c>
      <c r="P42" s="36">
        <f t="shared" si="15"/>
        <v>0</v>
      </c>
    </row>
    <row r="43" spans="1:16" ht="25.05" customHeight="1" x14ac:dyDescent="0.3">
      <c r="A43" s="50"/>
      <c r="B43" s="30"/>
      <c r="C43" s="43"/>
      <c r="D43" s="31"/>
      <c r="E43" s="32" t="s">
        <v>51</v>
      </c>
      <c r="F43" s="106"/>
      <c r="G43" s="106"/>
      <c r="H43" s="33"/>
      <c r="I43" s="33"/>
      <c r="J43" s="34">
        <f t="shared" si="12"/>
        <v>0</v>
      </c>
      <c r="K43" s="35"/>
      <c r="L43" s="35"/>
      <c r="M43" s="30">
        <f>(B43/8/30)</f>
        <v>0</v>
      </c>
      <c r="N43" s="30">
        <f t="shared" si="13"/>
        <v>0</v>
      </c>
      <c r="O43" s="30">
        <f t="shared" si="14"/>
        <v>0</v>
      </c>
      <c r="P43" s="36">
        <f t="shared" si="15"/>
        <v>0</v>
      </c>
    </row>
    <row r="44" spans="1:16" ht="25.05" customHeight="1" x14ac:dyDescent="0.3">
      <c r="A44" s="89" t="str">
        <f>A25</f>
        <v>Naranjo Vera Tyrone Leonel</v>
      </c>
      <c r="B44" s="90"/>
      <c r="C44" s="91" t="s">
        <v>92</v>
      </c>
      <c r="D44" s="92"/>
      <c r="E44" s="93" t="s">
        <v>52</v>
      </c>
      <c r="F44" s="107">
        <f>F46</f>
        <v>0.33333333333333331</v>
      </c>
      <c r="G44" s="107">
        <v>0.29930555555555555</v>
      </c>
      <c r="H44" s="94">
        <v>0.70833333333333337</v>
      </c>
      <c r="I44" s="94">
        <v>0.79166666666666663</v>
      </c>
      <c r="J44" s="95">
        <v>0.11805555555555557</v>
      </c>
      <c r="K44" s="96"/>
      <c r="L44" s="96"/>
      <c r="M44" s="90">
        <f>(B44/8/30)</f>
        <v>0</v>
      </c>
      <c r="N44" s="90">
        <f t="shared" si="13"/>
        <v>0</v>
      </c>
      <c r="O44" s="90">
        <f t="shared" si="14"/>
        <v>0</v>
      </c>
      <c r="P44" s="97">
        <f t="shared" si="15"/>
        <v>0</v>
      </c>
    </row>
    <row r="45" spans="1:16" ht="25.05" customHeight="1" x14ac:dyDescent="0.3">
      <c r="A45" s="89" t="str">
        <f>A30</f>
        <v>Sanchez Tello Robert Josue</v>
      </c>
      <c r="B45" s="90"/>
      <c r="C45" s="91" t="s">
        <v>92</v>
      </c>
      <c r="D45" s="92"/>
      <c r="E45" s="93" t="str">
        <f>E44</f>
        <v>lunes, 12 junio 2023</v>
      </c>
      <c r="F45" s="107">
        <f>F44</f>
        <v>0.33333333333333331</v>
      </c>
      <c r="G45" s="107">
        <v>0.31944444444444448</v>
      </c>
      <c r="H45" s="94">
        <f>H44</f>
        <v>0.70833333333333337</v>
      </c>
      <c r="I45" s="94">
        <f>I44</f>
        <v>0.79166666666666663</v>
      </c>
      <c r="J45" s="95">
        <v>9.7222222222222224E-2</v>
      </c>
      <c r="K45" s="96"/>
      <c r="L45" s="96"/>
      <c r="M45" s="90"/>
      <c r="N45" s="90"/>
      <c r="O45" s="90"/>
      <c r="P45" s="97"/>
    </row>
    <row r="46" spans="1:16" ht="25.05" customHeight="1" x14ac:dyDescent="0.3">
      <c r="A46" s="89" t="str">
        <f>A26</f>
        <v>Montes Zambrano Edgar Joan</v>
      </c>
      <c r="B46" s="90"/>
      <c r="C46" s="91" t="str">
        <f>C45</f>
        <v>REPARACION DE CORTE DE FIBRA EN EL SECTOR LOS ALBASTROS</v>
      </c>
      <c r="D46" s="92"/>
      <c r="E46" s="93" t="str">
        <f>E45</f>
        <v>lunes, 12 junio 2023</v>
      </c>
      <c r="F46" s="107">
        <v>0.33333333333333331</v>
      </c>
      <c r="G46" s="107">
        <v>0.30069444444444443</v>
      </c>
      <c r="H46" s="94">
        <f>H45</f>
        <v>0.70833333333333337</v>
      </c>
      <c r="I46" s="94">
        <f>I45</f>
        <v>0.79166666666666663</v>
      </c>
      <c r="J46" s="95">
        <v>0.125</v>
      </c>
      <c r="K46" s="96"/>
      <c r="L46" s="96"/>
      <c r="M46" s="90"/>
      <c r="N46" s="90"/>
      <c r="O46" s="90"/>
      <c r="P46" s="97"/>
    </row>
    <row r="47" spans="1:16" ht="25.05" customHeight="1" x14ac:dyDescent="0.3">
      <c r="A47" s="89" t="str">
        <f>A27</f>
        <v>Valenzuela Junco Cristhian Joffre</v>
      </c>
      <c r="B47" s="90"/>
      <c r="C47" s="91" t="str">
        <f>C45</f>
        <v>REPARACION DE CORTE DE FIBRA EN EL SECTOR LOS ALBASTROS</v>
      </c>
      <c r="D47" s="92"/>
      <c r="E47" s="93" t="str">
        <f>E46</f>
        <v>lunes, 12 junio 2023</v>
      </c>
      <c r="F47" s="107">
        <f>F46</f>
        <v>0.33333333333333331</v>
      </c>
      <c r="G47" s="107">
        <v>0.28402777777777777</v>
      </c>
      <c r="H47" s="94">
        <f>H46</f>
        <v>0.70833333333333337</v>
      </c>
      <c r="I47" s="94">
        <f>I46</f>
        <v>0.79166666666666663</v>
      </c>
      <c r="J47" s="95">
        <f>J46</f>
        <v>0.125</v>
      </c>
      <c r="K47" s="96"/>
      <c r="L47" s="96"/>
      <c r="M47" s="90"/>
      <c r="N47" s="90"/>
      <c r="O47" s="90"/>
      <c r="P47" s="97"/>
    </row>
    <row r="48" spans="1:16" ht="25.05" customHeight="1" x14ac:dyDescent="0.3">
      <c r="A48" s="80" t="str">
        <f>A40</f>
        <v>Montece Morales Juan Manuel</v>
      </c>
      <c r="B48" s="81"/>
      <c r="C48" s="88" t="s">
        <v>95</v>
      </c>
      <c r="D48" s="82"/>
      <c r="E48" s="83" t="s">
        <v>53</v>
      </c>
      <c r="F48" s="105"/>
      <c r="G48" s="105"/>
      <c r="H48" s="84">
        <f t="shared" ref="H48:H52" si="16">H47</f>
        <v>0.70833333333333337</v>
      </c>
      <c r="I48" s="84">
        <v>0.77083333333333337</v>
      </c>
      <c r="J48" s="85">
        <f t="shared" si="12"/>
        <v>6.25E-2</v>
      </c>
      <c r="K48" s="86"/>
      <c r="L48" s="86"/>
      <c r="M48" s="81">
        <f>(B48/8/30)</f>
        <v>0</v>
      </c>
      <c r="N48" s="81">
        <f t="shared" si="13"/>
        <v>0</v>
      </c>
      <c r="O48" s="81">
        <f t="shared" si="14"/>
        <v>0</v>
      </c>
      <c r="P48" s="87">
        <f t="shared" si="15"/>
        <v>0</v>
      </c>
    </row>
    <row r="49" spans="1:16" ht="25.05" customHeight="1" x14ac:dyDescent="0.3">
      <c r="A49" s="80" t="str">
        <f>A39</f>
        <v>Espinoza Peña Jefferson Daniel</v>
      </c>
      <c r="B49" s="81"/>
      <c r="C49" s="88" t="s">
        <v>95</v>
      </c>
      <c r="D49" s="82"/>
      <c r="E49" s="83" t="str">
        <f>E48</f>
        <v>martes, 13 junio 2023</v>
      </c>
      <c r="F49" s="105"/>
      <c r="G49" s="105"/>
      <c r="H49" s="84">
        <f t="shared" si="16"/>
        <v>0.70833333333333337</v>
      </c>
      <c r="I49" s="84">
        <v>0.77083333333333337</v>
      </c>
      <c r="J49" s="85">
        <f t="shared" si="12"/>
        <v>6.25E-2</v>
      </c>
      <c r="K49" s="86"/>
      <c r="L49" s="86"/>
      <c r="M49" s="81"/>
      <c r="N49" s="81"/>
      <c r="O49" s="81"/>
      <c r="P49" s="87"/>
    </row>
    <row r="50" spans="1:16" ht="25.05" customHeight="1" x14ac:dyDescent="0.3">
      <c r="A50" s="80" t="str">
        <f>A41</f>
        <v>Sanchez Tello Robert Josue</v>
      </c>
      <c r="B50" s="81"/>
      <c r="C50" s="88" t="s">
        <v>95</v>
      </c>
      <c r="D50" s="82"/>
      <c r="E50" s="83" t="str">
        <f t="shared" ref="E50:E52" si="17">E49</f>
        <v>martes, 13 junio 2023</v>
      </c>
      <c r="F50" s="105"/>
      <c r="G50" s="105"/>
      <c r="H50" s="84">
        <f t="shared" si="16"/>
        <v>0.70833333333333337</v>
      </c>
      <c r="I50" s="84">
        <v>0.77083333333333337</v>
      </c>
      <c r="J50" s="85">
        <f t="shared" si="12"/>
        <v>6.25E-2</v>
      </c>
      <c r="K50" s="86"/>
      <c r="L50" s="86"/>
      <c r="M50" s="81"/>
      <c r="N50" s="81"/>
      <c r="O50" s="81"/>
      <c r="P50" s="87"/>
    </row>
    <row r="51" spans="1:16" ht="25.05" customHeight="1" x14ac:dyDescent="0.3">
      <c r="A51" s="80" t="str">
        <f>A47</f>
        <v>Valenzuela Junco Cristhian Joffre</v>
      </c>
      <c r="B51" s="81"/>
      <c r="C51" s="88" t="s">
        <v>95</v>
      </c>
      <c r="D51" s="82"/>
      <c r="E51" s="83" t="str">
        <f t="shared" si="17"/>
        <v>martes, 13 junio 2023</v>
      </c>
      <c r="F51" s="105"/>
      <c r="G51" s="105"/>
      <c r="H51" s="84">
        <f t="shared" si="16"/>
        <v>0.70833333333333337</v>
      </c>
      <c r="I51" s="84">
        <v>0.77083333333333337</v>
      </c>
      <c r="J51" s="85">
        <f t="shared" si="12"/>
        <v>6.25E-2</v>
      </c>
      <c r="K51" s="86"/>
      <c r="L51" s="86"/>
      <c r="M51" s="81"/>
      <c r="N51" s="81"/>
      <c r="O51" s="81"/>
      <c r="P51" s="87"/>
    </row>
    <row r="52" spans="1:16" ht="25.05" customHeight="1" x14ac:dyDescent="0.3">
      <c r="A52" s="80" t="str">
        <f>A36</f>
        <v>Naranjo Vera Tyrone Leonel</v>
      </c>
      <c r="B52" s="81"/>
      <c r="C52" s="88" t="s">
        <v>95</v>
      </c>
      <c r="D52" s="82"/>
      <c r="E52" s="83" t="str">
        <f t="shared" si="17"/>
        <v>martes, 13 junio 2023</v>
      </c>
      <c r="F52" s="105"/>
      <c r="G52" s="105"/>
      <c r="H52" s="84">
        <f t="shared" si="16"/>
        <v>0.70833333333333337</v>
      </c>
      <c r="I52" s="84">
        <v>0.77083333333333337</v>
      </c>
      <c r="J52" s="85">
        <f t="shared" si="12"/>
        <v>6.25E-2</v>
      </c>
      <c r="K52" s="86"/>
      <c r="L52" s="86"/>
      <c r="M52" s="81"/>
      <c r="N52" s="81"/>
      <c r="O52" s="81"/>
      <c r="P52" s="87"/>
    </row>
    <row r="53" spans="1:16" ht="25.05" customHeight="1" x14ac:dyDescent="0.3">
      <c r="A53" s="89" t="str">
        <f>A25</f>
        <v>Naranjo Vera Tyrone Leonel</v>
      </c>
      <c r="B53" s="90"/>
      <c r="C53" s="98" t="s">
        <v>91</v>
      </c>
      <c r="D53" s="93"/>
      <c r="E53" s="93" t="s">
        <v>54</v>
      </c>
      <c r="F53" s="107">
        <f>F46</f>
        <v>0.33333333333333331</v>
      </c>
      <c r="G53" s="107">
        <v>0.29930555555555555</v>
      </c>
      <c r="H53" s="94">
        <v>0.70833333333333337</v>
      </c>
      <c r="I53" s="94">
        <v>0.75</v>
      </c>
      <c r="J53" s="95">
        <v>0.11805555555555557</v>
      </c>
      <c r="K53" s="96"/>
      <c r="L53" s="96"/>
      <c r="M53" s="90">
        <f>(B53/8/30)</f>
        <v>0</v>
      </c>
      <c r="N53" s="90">
        <f t="shared" ref="N53:N74" si="18">+(K53*M53)*$N$5</f>
        <v>0</v>
      </c>
      <c r="O53" s="90">
        <f t="shared" ref="O53:O74" si="19">+(L53*M53)*$O$5</f>
        <v>0</v>
      </c>
      <c r="P53" s="97">
        <f t="shared" ref="P53:P74" si="20">+N53+O53</f>
        <v>0</v>
      </c>
    </row>
    <row r="54" spans="1:16" ht="25.05" customHeight="1" x14ac:dyDescent="0.3">
      <c r="A54" s="89" t="str">
        <f>A28</f>
        <v>Espinoza Peña Jefferson Daniel</v>
      </c>
      <c r="B54" s="90"/>
      <c r="C54" s="98" t="s">
        <v>91</v>
      </c>
      <c r="D54" s="93"/>
      <c r="E54" s="93" t="str">
        <f>E53</f>
        <v>miércoles, 14 junio 2023</v>
      </c>
      <c r="F54" s="107">
        <f>F53</f>
        <v>0.33333333333333331</v>
      </c>
      <c r="G54" s="107">
        <v>0.29722222222222222</v>
      </c>
      <c r="H54" s="94">
        <f>H53</f>
        <v>0.70833333333333337</v>
      </c>
      <c r="I54" s="94">
        <f>I53</f>
        <v>0.75</v>
      </c>
      <c r="J54" s="95">
        <f>J53</f>
        <v>0.11805555555555557</v>
      </c>
      <c r="K54" s="96"/>
      <c r="L54" s="96"/>
      <c r="M54" s="90"/>
      <c r="N54" s="90"/>
      <c r="O54" s="90"/>
      <c r="P54" s="97"/>
    </row>
    <row r="55" spans="1:16" ht="25.05" customHeight="1" x14ac:dyDescent="0.3">
      <c r="A55" s="89" t="str">
        <f>A68</f>
        <v>Galarza Rosero Carlos Jhonny</v>
      </c>
      <c r="B55" s="90"/>
      <c r="C55" s="98" t="s">
        <v>91</v>
      </c>
      <c r="D55" s="93"/>
      <c r="E55" s="93" t="str">
        <f>E54</f>
        <v>miércoles, 14 junio 2023</v>
      </c>
      <c r="F55" s="107"/>
      <c r="G55" s="107"/>
      <c r="H55" s="94">
        <f>H54</f>
        <v>0.70833333333333337</v>
      </c>
      <c r="I55" s="94">
        <f>I54</f>
        <v>0.75</v>
      </c>
      <c r="J55" s="95">
        <f>J54</f>
        <v>0.11805555555555557</v>
      </c>
      <c r="K55" s="96"/>
      <c r="L55" s="96"/>
      <c r="M55" s="90"/>
      <c r="N55" s="90"/>
      <c r="O55" s="90"/>
      <c r="P55" s="97"/>
    </row>
    <row r="56" spans="1:16" ht="25.05" customHeight="1" x14ac:dyDescent="0.3">
      <c r="A56" s="80" t="str">
        <f>A53</f>
        <v>Naranjo Vera Tyrone Leonel</v>
      </c>
      <c r="B56" s="81"/>
      <c r="C56" s="99" t="s">
        <v>93</v>
      </c>
      <c r="D56" s="83"/>
      <c r="E56" s="83" t="s">
        <v>55</v>
      </c>
      <c r="F56" s="105">
        <f>F57</f>
        <v>0.33333333333333331</v>
      </c>
      <c r="G56" s="105">
        <v>0.30486111111111108</v>
      </c>
      <c r="H56" s="84">
        <v>0.70833333333333337</v>
      </c>
      <c r="I56" s="84">
        <v>0.8125</v>
      </c>
      <c r="J56" s="85">
        <v>0.1388888888888889</v>
      </c>
      <c r="K56" s="86"/>
      <c r="L56" s="86"/>
      <c r="M56" s="81">
        <f>(B56/8/30)</f>
        <v>0</v>
      </c>
      <c r="N56" s="81">
        <f t="shared" si="18"/>
        <v>0</v>
      </c>
      <c r="O56" s="81">
        <f t="shared" si="19"/>
        <v>0</v>
      </c>
      <c r="P56" s="87">
        <f t="shared" si="20"/>
        <v>0</v>
      </c>
    </row>
    <row r="57" spans="1:16" ht="25.05" customHeight="1" x14ac:dyDescent="0.3">
      <c r="A57" s="80" t="str">
        <f>A46</f>
        <v>Montes Zambrano Edgar Joan</v>
      </c>
      <c r="B57" s="81"/>
      <c r="C57" s="99" t="s">
        <v>93</v>
      </c>
      <c r="D57" s="83"/>
      <c r="E57" s="83" t="str">
        <f>E58</f>
        <v>jueves, 15 junio 2023</v>
      </c>
      <c r="F57" s="105">
        <v>0.33333333333333331</v>
      </c>
      <c r="G57" s="105">
        <v>0.2951388888888889</v>
      </c>
      <c r="H57" s="84">
        <f>H56</f>
        <v>0.70833333333333337</v>
      </c>
      <c r="I57" s="84">
        <f>I56</f>
        <v>0.8125</v>
      </c>
      <c r="J57" s="85">
        <v>0.14583333333333334</v>
      </c>
      <c r="K57" s="86"/>
      <c r="L57" s="86"/>
      <c r="M57" s="81"/>
      <c r="N57" s="81"/>
      <c r="O57" s="81"/>
      <c r="P57" s="87"/>
    </row>
    <row r="58" spans="1:16" ht="25.05" customHeight="1" x14ac:dyDescent="0.3">
      <c r="A58" s="80" t="str">
        <f>A31</f>
        <v>Naranjo Vera Jose Antonio</v>
      </c>
      <c r="B58" s="81"/>
      <c r="C58" s="99" t="s">
        <v>93</v>
      </c>
      <c r="D58" s="83"/>
      <c r="E58" s="83" t="str">
        <f>E56</f>
        <v>jueves, 15 junio 2023</v>
      </c>
      <c r="F58" s="105"/>
      <c r="G58" s="105"/>
      <c r="H58" s="84">
        <f>H57</f>
        <v>0.70833333333333337</v>
      </c>
      <c r="I58" s="84">
        <f>I57</f>
        <v>0.8125</v>
      </c>
      <c r="J58" s="85">
        <v>0.10416666666666667</v>
      </c>
      <c r="K58" s="86"/>
      <c r="L58" s="86"/>
      <c r="M58" s="81"/>
      <c r="N58" s="81"/>
      <c r="O58" s="81"/>
      <c r="P58" s="87"/>
    </row>
    <row r="59" spans="1:16" ht="25.05" customHeight="1" x14ac:dyDescent="0.3">
      <c r="A59" s="80" t="str">
        <f>A29</f>
        <v>Montece Morales Juan Manuel</v>
      </c>
      <c r="B59" s="81"/>
      <c r="C59" s="99" t="s">
        <v>93</v>
      </c>
      <c r="D59" s="83"/>
      <c r="E59" s="83" t="str">
        <f>E56</f>
        <v>jueves, 15 junio 2023</v>
      </c>
      <c r="F59" s="105">
        <f>F57</f>
        <v>0.33333333333333331</v>
      </c>
      <c r="G59" s="105">
        <v>0.28611111111111115</v>
      </c>
      <c r="H59" s="84">
        <f>H58</f>
        <v>0.70833333333333337</v>
      </c>
      <c r="I59" s="84">
        <f>I58</f>
        <v>0.8125</v>
      </c>
      <c r="J59" s="85">
        <f>J57</f>
        <v>0.14583333333333334</v>
      </c>
      <c r="K59" s="86"/>
      <c r="L59" s="86"/>
      <c r="M59" s="81"/>
      <c r="N59" s="81"/>
      <c r="O59" s="81"/>
      <c r="P59" s="87"/>
    </row>
    <row r="60" spans="1:16" ht="25.05" customHeight="1" x14ac:dyDescent="0.3">
      <c r="A60" s="80" t="str">
        <f>A54</f>
        <v>Espinoza Peña Jefferson Daniel</v>
      </c>
      <c r="B60" s="81"/>
      <c r="C60" s="99" t="s">
        <v>93</v>
      </c>
      <c r="D60" s="83"/>
      <c r="E60" s="83" t="str">
        <f>E59</f>
        <v>jueves, 15 junio 2023</v>
      </c>
      <c r="F60" s="105"/>
      <c r="G60" s="105"/>
      <c r="H60" s="84">
        <f>H59</f>
        <v>0.70833333333333337</v>
      </c>
      <c r="I60" s="84">
        <f>I59</f>
        <v>0.8125</v>
      </c>
      <c r="J60" s="85">
        <v>0.10416666666666667</v>
      </c>
      <c r="K60" s="86"/>
      <c r="L60" s="86"/>
      <c r="M60" s="81"/>
      <c r="N60" s="81"/>
      <c r="O60" s="81"/>
      <c r="P60" s="87"/>
    </row>
    <row r="61" spans="1:16" ht="25.05" customHeight="1" x14ac:dyDescent="0.3">
      <c r="A61" s="80" t="str">
        <f>A47</f>
        <v>Valenzuela Junco Cristhian Joffre</v>
      </c>
      <c r="B61" s="81"/>
      <c r="C61" s="99" t="s">
        <v>93</v>
      </c>
      <c r="D61" s="83"/>
      <c r="E61" s="83" t="str">
        <f>E56</f>
        <v>jueves, 15 junio 2023</v>
      </c>
      <c r="F61" s="105">
        <f>F57</f>
        <v>0.33333333333333331</v>
      </c>
      <c r="G61" s="105">
        <v>0.28750000000000003</v>
      </c>
      <c r="H61" s="84">
        <f>H60</f>
        <v>0.70833333333333337</v>
      </c>
      <c r="I61" s="84">
        <f>I60</f>
        <v>0.8125</v>
      </c>
      <c r="J61" s="85">
        <v>0.14583333333333334</v>
      </c>
      <c r="K61" s="86"/>
      <c r="L61" s="86"/>
      <c r="M61" s="81"/>
      <c r="N61" s="81"/>
      <c r="O61" s="81"/>
      <c r="P61" s="87"/>
    </row>
    <row r="62" spans="1:16" ht="25.05" customHeight="1" x14ac:dyDescent="0.3">
      <c r="A62" s="89" t="str">
        <f>A57</f>
        <v>Montes Zambrano Edgar Joan</v>
      </c>
      <c r="B62" s="90"/>
      <c r="C62" s="98" t="s">
        <v>96</v>
      </c>
      <c r="D62" s="93"/>
      <c r="E62" s="93" t="s">
        <v>56</v>
      </c>
      <c r="F62" s="107"/>
      <c r="G62" s="107"/>
      <c r="H62" s="94">
        <v>0.70833333333333337</v>
      </c>
      <c r="I62" s="94">
        <v>0.75</v>
      </c>
      <c r="J62" s="95">
        <f t="shared" ref="J62:J74" si="21">+I62-H62</f>
        <v>4.166666666666663E-2</v>
      </c>
      <c r="K62" s="96"/>
      <c r="L62" s="96"/>
      <c r="M62" s="90">
        <f>(B62/8/30)</f>
        <v>0</v>
      </c>
      <c r="N62" s="90">
        <f t="shared" si="18"/>
        <v>0</v>
      </c>
      <c r="O62" s="90">
        <f t="shared" si="19"/>
        <v>0</v>
      </c>
      <c r="P62" s="97">
        <f t="shared" si="20"/>
        <v>0</v>
      </c>
    </row>
    <row r="63" spans="1:16" ht="25.05" customHeight="1" x14ac:dyDescent="0.3">
      <c r="A63" s="89" t="str">
        <f>A58</f>
        <v>Naranjo Vera Jose Antonio</v>
      </c>
      <c r="B63" s="90"/>
      <c r="C63" s="98" t="s">
        <v>96</v>
      </c>
      <c r="D63" s="93"/>
      <c r="E63" s="93" t="str">
        <f>E62</f>
        <v>viernes, 16 junio 2023</v>
      </c>
      <c r="F63" s="107"/>
      <c r="G63" s="107"/>
      <c r="H63" s="94">
        <v>0.70833333333333337</v>
      </c>
      <c r="I63" s="94">
        <v>0.75</v>
      </c>
      <c r="J63" s="95">
        <f t="shared" si="21"/>
        <v>4.166666666666663E-2</v>
      </c>
      <c r="K63" s="96"/>
      <c r="L63" s="96"/>
      <c r="M63" s="90"/>
      <c r="N63" s="90"/>
      <c r="O63" s="90"/>
      <c r="P63" s="97"/>
    </row>
    <row r="64" spans="1:16" ht="25.05" customHeight="1" x14ac:dyDescent="0.3">
      <c r="A64" s="89" t="str">
        <f>A59</f>
        <v>Montece Morales Juan Manuel</v>
      </c>
      <c r="B64" s="90"/>
      <c r="C64" s="98" t="s">
        <v>96</v>
      </c>
      <c r="D64" s="93"/>
      <c r="E64" s="93" t="str">
        <f t="shared" ref="E64:E66" si="22">E63</f>
        <v>viernes, 16 junio 2023</v>
      </c>
      <c r="F64" s="107"/>
      <c r="G64" s="107"/>
      <c r="H64" s="94">
        <v>0.70833333333333337</v>
      </c>
      <c r="I64" s="94">
        <v>0.75</v>
      </c>
      <c r="J64" s="95">
        <f t="shared" si="21"/>
        <v>4.166666666666663E-2</v>
      </c>
      <c r="K64" s="96"/>
      <c r="L64" s="96"/>
      <c r="M64" s="90"/>
      <c r="N64" s="90"/>
      <c r="O64" s="90"/>
      <c r="P64" s="97"/>
    </row>
    <row r="65" spans="1:16" ht="25.05" customHeight="1" x14ac:dyDescent="0.3">
      <c r="A65" s="89" t="str">
        <f>A60</f>
        <v>Espinoza Peña Jefferson Daniel</v>
      </c>
      <c r="B65" s="90"/>
      <c r="C65" s="98" t="s">
        <v>96</v>
      </c>
      <c r="D65" s="93"/>
      <c r="E65" s="93" t="str">
        <f t="shared" si="22"/>
        <v>viernes, 16 junio 2023</v>
      </c>
      <c r="F65" s="107"/>
      <c r="G65" s="107"/>
      <c r="H65" s="94">
        <v>0.70833333333333337</v>
      </c>
      <c r="I65" s="94">
        <v>0.75</v>
      </c>
      <c r="J65" s="95">
        <f t="shared" si="21"/>
        <v>4.166666666666663E-2</v>
      </c>
      <c r="K65" s="96"/>
      <c r="L65" s="96"/>
      <c r="M65" s="90"/>
      <c r="N65" s="90"/>
      <c r="O65" s="90"/>
      <c r="P65" s="97"/>
    </row>
    <row r="66" spans="1:16" ht="25.05" customHeight="1" x14ac:dyDescent="0.3">
      <c r="A66" s="89" t="str">
        <f>A45</f>
        <v>Sanchez Tello Robert Josue</v>
      </c>
      <c r="B66" s="90"/>
      <c r="C66" s="98" t="s">
        <v>96</v>
      </c>
      <c r="D66" s="93"/>
      <c r="E66" s="93" t="str">
        <f t="shared" si="22"/>
        <v>viernes, 16 junio 2023</v>
      </c>
      <c r="F66" s="107"/>
      <c r="G66" s="107"/>
      <c r="H66" s="94">
        <v>0.70833333333333337</v>
      </c>
      <c r="I66" s="94">
        <v>0.75</v>
      </c>
      <c r="J66" s="95">
        <f t="shared" si="21"/>
        <v>4.166666666666663E-2</v>
      </c>
      <c r="K66" s="96"/>
      <c r="L66" s="96"/>
      <c r="M66" s="90"/>
      <c r="N66" s="90"/>
      <c r="O66" s="90"/>
      <c r="P66" s="97"/>
    </row>
    <row r="67" spans="1:16" ht="25.05" customHeight="1" x14ac:dyDescent="0.3">
      <c r="A67" s="80" t="str">
        <f>A56</f>
        <v>Naranjo Vera Tyrone Leonel</v>
      </c>
      <c r="B67" s="81"/>
      <c r="C67" s="109" t="s">
        <v>103</v>
      </c>
      <c r="D67" s="83"/>
      <c r="E67" s="83" t="s">
        <v>57</v>
      </c>
      <c r="F67" s="105"/>
      <c r="G67" s="105"/>
      <c r="H67" s="84">
        <v>0.625</v>
      </c>
      <c r="I67" s="84">
        <v>0.83333333333333337</v>
      </c>
      <c r="J67" s="85">
        <f t="shared" si="21"/>
        <v>0.20833333333333337</v>
      </c>
      <c r="K67" s="86"/>
      <c r="L67" s="86"/>
      <c r="M67" s="81">
        <f>(B67/8/30)</f>
        <v>0</v>
      </c>
      <c r="N67" s="81">
        <f t="shared" si="18"/>
        <v>0</v>
      </c>
      <c r="O67" s="81">
        <f t="shared" si="19"/>
        <v>0</v>
      </c>
      <c r="P67" s="87">
        <f t="shared" si="20"/>
        <v>0</v>
      </c>
    </row>
    <row r="68" spans="1:16" ht="25.05" customHeight="1" x14ac:dyDescent="0.3">
      <c r="A68" s="89" t="s">
        <v>87</v>
      </c>
      <c r="B68" s="90"/>
      <c r="C68" s="98" t="s">
        <v>86</v>
      </c>
      <c r="D68" s="93"/>
      <c r="E68" s="93" t="s">
        <v>58</v>
      </c>
      <c r="F68" s="107"/>
      <c r="G68" s="107"/>
      <c r="H68" s="94">
        <v>0.34027777777777773</v>
      </c>
      <c r="I68" s="94">
        <v>0.66666666666666663</v>
      </c>
      <c r="J68" s="95">
        <f t="shared" si="21"/>
        <v>0.3263888888888889</v>
      </c>
      <c r="K68" s="96"/>
      <c r="L68" s="96"/>
      <c r="M68" s="90">
        <f>(B68/8/30)</f>
        <v>0</v>
      </c>
      <c r="N68" s="90">
        <f t="shared" si="18"/>
        <v>0</v>
      </c>
      <c r="O68" s="90">
        <f t="shared" si="19"/>
        <v>0</v>
      </c>
      <c r="P68" s="97">
        <f t="shared" si="20"/>
        <v>0</v>
      </c>
    </row>
    <row r="69" spans="1:16" ht="25.05" customHeight="1" x14ac:dyDescent="0.3">
      <c r="A69" s="89" t="s">
        <v>88</v>
      </c>
      <c r="B69" s="90"/>
      <c r="C69" s="98" t="s">
        <v>86</v>
      </c>
      <c r="D69" s="93"/>
      <c r="E69" s="93" t="str">
        <f>E68</f>
        <v>domingo, 18 junio 2023</v>
      </c>
      <c r="F69" s="107"/>
      <c r="G69" s="107"/>
      <c r="H69" s="94">
        <v>0.33333333333333331</v>
      </c>
      <c r="I69" s="94">
        <v>0.66666666666666663</v>
      </c>
      <c r="J69" s="95">
        <f>I69-H69</f>
        <v>0.33333333333333331</v>
      </c>
      <c r="K69" s="96"/>
      <c r="L69" s="96"/>
      <c r="M69" s="90"/>
      <c r="N69" s="90"/>
      <c r="O69" s="90"/>
      <c r="P69" s="97"/>
    </row>
    <row r="70" spans="1:16" ht="25.05" customHeight="1" x14ac:dyDescent="0.3">
      <c r="A70" s="80" t="str">
        <f>A52</f>
        <v>Naranjo Vera Tyrone Leonel</v>
      </c>
      <c r="B70" s="81"/>
      <c r="C70" s="110" t="s">
        <v>97</v>
      </c>
      <c r="D70" s="83"/>
      <c r="E70" s="83" t="s">
        <v>59</v>
      </c>
      <c r="F70" s="105"/>
      <c r="G70" s="105"/>
      <c r="H70" s="84">
        <v>0.70833333333333337</v>
      </c>
      <c r="I70" s="84">
        <v>0.77083333333333337</v>
      </c>
      <c r="J70" s="85">
        <f t="shared" si="21"/>
        <v>6.25E-2</v>
      </c>
      <c r="K70" s="86"/>
      <c r="L70" s="86"/>
      <c r="M70" s="81">
        <f>(B70/8/30)</f>
        <v>0</v>
      </c>
      <c r="N70" s="81">
        <f t="shared" si="18"/>
        <v>0</v>
      </c>
      <c r="O70" s="81">
        <f t="shared" si="19"/>
        <v>0</v>
      </c>
      <c r="P70" s="87">
        <f t="shared" si="20"/>
        <v>0</v>
      </c>
    </row>
    <row r="71" spans="1:16" ht="25.05" customHeight="1" x14ac:dyDescent="0.3">
      <c r="A71" s="80" t="str">
        <f>A61</f>
        <v>Valenzuela Junco Cristhian Joffre</v>
      </c>
      <c r="B71" s="81"/>
      <c r="C71" s="110" t="s">
        <v>97</v>
      </c>
      <c r="D71" s="83"/>
      <c r="E71" s="83" t="s">
        <v>59</v>
      </c>
      <c r="F71" s="105"/>
      <c r="G71" s="105"/>
      <c r="H71" s="84">
        <v>0.70833333333333337</v>
      </c>
      <c r="I71" s="84">
        <v>0.77083333333333337</v>
      </c>
      <c r="J71" s="85">
        <f t="shared" si="21"/>
        <v>6.25E-2</v>
      </c>
      <c r="K71" s="86"/>
      <c r="L71" s="86"/>
      <c r="M71" s="81"/>
      <c r="N71" s="81"/>
      <c r="O71" s="81"/>
      <c r="P71" s="87"/>
    </row>
    <row r="72" spans="1:16" ht="25.05" customHeight="1" x14ac:dyDescent="0.3">
      <c r="A72" s="80" t="str">
        <f>A62</f>
        <v>Montes Zambrano Edgar Joan</v>
      </c>
      <c r="B72" s="81"/>
      <c r="C72" s="110" t="s">
        <v>97</v>
      </c>
      <c r="D72" s="83"/>
      <c r="E72" s="83" t="s">
        <v>59</v>
      </c>
      <c r="F72" s="105"/>
      <c r="G72" s="105"/>
      <c r="H72" s="84">
        <v>0.70833333333333337</v>
      </c>
      <c r="I72" s="84">
        <v>0.77083333333333337</v>
      </c>
      <c r="J72" s="85">
        <f t="shared" si="21"/>
        <v>6.25E-2</v>
      </c>
      <c r="K72" s="86"/>
      <c r="L72" s="86"/>
      <c r="M72" s="81"/>
      <c r="N72" s="81"/>
      <c r="O72" s="81"/>
      <c r="P72" s="87"/>
    </row>
    <row r="73" spans="1:16" ht="25.05" customHeight="1" x14ac:dyDescent="0.3">
      <c r="A73" s="50"/>
      <c r="B73" s="30"/>
      <c r="C73" s="45"/>
      <c r="D73" s="32"/>
      <c r="E73" s="32" t="s">
        <v>60</v>
      </c>
      <c r="F73" s="106"/>
      <c r="G73" s="106"/>
      <c r="H73" s="33"/>
      <c r="I73" s="33"/>
      <c r="J73" s="34">
        <f t="shared" si="21"/>
        <v>0</v>
      </c>
      <c r="K73" s="35"/>
      <c r="L73" s="35"/>
      <c r="M73" s="30">
        <f>(B73/8/30)</f>
        <v>0</v>
      </c>
      <c r="N73" s="30">
        <f t="shared" si="18"/>
        <v>0</v>
      </c>
      <c r="O73" s="30">
        <f t="shared" si="19"/>
        <v>0</v>
      </c>
      <c r="P73" s="36">
        <f t="shared" si="20"/>
        <v>0</v>
      </c>
    </row>
    <row r="74" spans="1:16" ht="25.05" customHeight="1" x14ac:dyDescent="0.3">
      <c r="A74" s="50"/>
      <c r="B74" s="30"/>
      <c r="C74" s="45"/>
      <c r="D74" s="32"/>
      <c r="E74" s="32" t="s">
        <v>61</v>
      </c>
      <c r="F74" s="106"/>
      <c r="G74" s="106"/>
      <c r="H74" s="33"/>
      <c r="I74" s="33"/>
      <c r="J74" s="34">
        <f t="shared" si="21"/>
        <v>0</v>
      </c>
      <c r="K74" s="35"/>
      <c r="L74" s="35"/>
      <c r="M74" s="30">
        <f>(B74/8/30)</f>
        <v>0</v>
      </c>
      <c r="N74" s="30">
        <f t="shared" si="18"/>
        <v>0</v>
      </c>
      <c r="O74" s="30">
        <f t="shared" si="19"/>
        <v>0</v>
      </c>
      <c r="P74" s="36">
        <f t="shared" si="20"/>
        <v>0</v>
      </c>
    </row>
    <row r="75" spans="1:16" ht="25.05" customHeight="1" x14ac:dyDescent="0.3">
      <c r="A75" s="50"/>
      <c r="B75" s="30"/>
      <c r="C75" s="44"/>
      <c r="D75" s="32"/>
      <c r="E75" s="32" t="s">
        <v>62</v>
      </c>
      <c r="F75" s="106"/>
      <c r="G75" s="106"/>
      <c r="H75" s="33"/>
      <c r="I75" s="33"/>
      <c r="J75" s="34">
        <f t="shared" ref="J75:J89" si="23">+I75-H75</f>
        <v>0</v>
      </c>
      <c r="K75" s="35"/>
      <c r="L75" s="35"/>
      <c r="M75" s="30">
        <f>(B75/8/30)</f>
        <v>0</v>
      </c>
      <c r="N75" s="30">
        <f t="shared" ref="N75:N89" si="24">+(K75*M75)*$N$5</f>
        <v>0</v>
      </c>
      <c r="O75" s="30">
        <f t="shared" ref="O75:O89" si="25">+(L75*M75)*$O$5</f>
        <v>0</v>
      </c>
      <c r="P75" s="36">
        <f t="shared" ref="P75:P89" si="26">+N75+O75</f>
        <v>0</v>
      </c>
    </row>
    <row r="76" spans="1:16" ht="25.05" customHeight="1" x14ac:dyDescent="0.3">
      <c r="A76" s="80" t="str">
        <f>A35</f>
        <v>Torres Sanchez Aurelio Arturo</v>
      </c>
      <c r="B76" s="81"/>
      <c r="C76" s="101" t="s">
        <v>98</v>
      </c>
      <c r="D76" s="83"/>
      <c r="E76" s="83" t="s">
        <v>63</v>
      </c>
      <c r="F76" s="105"/>
      <c r="G76" s="105"/>
      <c r="H76" s="84">
        <v>0.70833333333333337</v>
      </c>
      <c r="I76" s="84">
        <v>0.83333333333333337</v>
      </c>
      <c r="J76" s="85">
        <f t="shared" si="23"/>
        <v>0.125</v>
      </c>
      <c r="K76" s="86"/>
      <c r="L76" s="86"/>
      <c r="M76" s="81">
        <f>(B76/8/30)</f>
        <v>0</v>
      </c>
      <c r="N76" s="81">
        <f t="shared" si="24"/>
        <v>0</v>
      </c>
      <c r="O76" s="81">
        <f t="shared" si="25"/>
        <v>0</v>
      </c>
      <c r="P76" s="87">
        <f t="shared" si="26"/>
        <v>0</v>
      </c>
    </row>
    <row r="77" spans="1:16" ht="25.05" customHeight="1" x14ac:dyDescent="0.3">
      <c r="A77" s="50"/>
      <c r="B77" s="30"/>
      <c r="C77" s="44"/>
      <c r="D77" s="32"/>
      <c r="E77" s="32" t="s">
        <v>64</v>
      </c>
      <c r="F77" s="106"/>
      <c r="G77" s="106"/>
      <c r="H77" s="33"/>
      <c r="I77" s="33"/>
      <c r="J77" s="34">
        <f t="shared" si="23"/>
        <v>0</v>
      </c>
      <c r="K77" s="35"/>
      <c r="L77" s="35"/>
      <c r="M77" s="30">
        <f>(B77/8/30)</f>
        <v>0</v>
      </c>
      <c r="N77" s="30">
        <f t="shared" si="24"/>
        <v>0</v>
      </c>
      <c r="O77" s="30">
        <f t="shared" si="25"/>
        <v>0</v>
      </c>
      <c r="P77" s="36">
        <f t="shared" si="26"/>
        <v>0</v>
      </c>
    </row>
    <row r="78" spans="1:16" ht="25.05" customHeight="1" x14ac:dyDescent="0.3">
      <c r="A78" s="89" t="str">
        <f>A8</f>
        <v>Arias Diaz Diego Wladimir</v>
      </c>
      <c r="B78" s="90"/>
      <c r="C78" s="98" t="s">
        <v>86</v>
      </c>
      <c r="D78" s="93"/>
      <c r="E78" s="93" t="s">
        <v>65</v>
      </c>
      <c r="F78" s="107"/>
      <c r="G78" s="107"/>
      <c r="H78" s="94">
        <v>0.33333333333333331</v>
      </c>
      <c r="I78" s="94">
        <v>0.70833333333333337</v>
      </c>
      <c r="J78" s="95">
        <f t="shared" si="23"/>
        <v>0.37500000000000006</v>
      </c>
      <c r="K78" s="96"/>
      <c r="L78" s="96"/>
      <c r="M78" s="90">
        <f>(B78/8/30)</f>
        <v>0</v>
      </c>
      <c r="N78" s="90">
        <f t="shared" si="24"/>
        <v>0</v>
      </c>
      <c r="O78" s="90">
        <f t="shared" si="25"/>
        <v>0</v>
      </c>
      <c r="P78" s="97">
        <f t="shared" si="26"/>
        <v>0</v>
      </c>
    </row>
    <row r="79" spans="1:16" ht="25.05" customHeight="1" x14ac:dyDescent="0.3">
      <c r="A79" s="89" t="str">
        <f>A68</f>
        <v>Galarza Rosero Carlos Jhonny</v>
      </c>
      <c r="B79" s="90"/>
      <c r="C79" s="98" t="s">
        <v>86</v>
      </c>
      <c r="D79" s="93"/>
      <c r="E79" s="93" t="str">
        <f>E78</f>
        <v>domingo, 25 junio 2023</v>
      </c>
      <c r="F79" s="107"/>
      <c r="G79" s="107"/>
      <c r="H79" s="94">
        <v>0.35347222222222219</v>
      </c>
      <c r="I79" s="94">
        <v>0.66666666666666663</v>
      </c>
      <c r="J79" s="95">
        <f>I79-H79</f>
        <v>0.31319444444444444</v>
      </c>
      <c r="K79" s="96"/>
      <c r="L79" s="96"/>
      <c r="M79" s="90"/>
      <c r="N79" s="90"/>
      <c r="O79" s="90"/>
      <c r="P79" s="97"/>
    </row>
    <row r="80" spans="1:16" ht="25.05" customHeight="1" x14ac:dyDescent="0.3">
      <c r="A80" s="89" t="str">
        <f>A69</f>
        <v>Olvera Obando Josue Vicente</v>
      </c>
      <c r="B80" s="90"/>
      <c r="C80" s="98" t="s">
        <v>86</v>
      </c>
      <c r="D80" s="93"/>
      <c r="E80" s="93" t="str">
        <f>E79</f>
        <v>domingo, 25 junio 2023</v>
      </c>
      <c r="F80" s="107"/>
      <c r="G80" s="107"/>
      <c r="H80" s="94">
        <v>0.33333333333333331</v>
      </c>
      <c r="I80" s="94">
        <v>0.66666666666666663</v>
      </c>
      <c r="J80" s="95">
        <f>I80-H80</f>
        <v>0.33333333333333331</v>
      </c>
      <c r="K80" s="96"/>
      <c r="L80" s="96"/>
      <c r="M80" s="90"/>
      <c r="N80" s="90"/>
      <c r="O80" s="90"/>
      <c r="P80" s="97"/>
    </row>
    <row r="81" spans="1:16" ht="25.05" customHeight="1" x14ac:dyDescent="0.3">
      <c r="A81" s="80" t="str">
        <f>A65</f>
        <v>Espinoza Peña Jefferson Daniel</v>
      </c>
      <c r="B81" s="81"/>
      <c r="C81" s="99" t="s">
        <v>99</v>
      </c>
      <c r="D81" s="83"/>
      <c r="E81" s="83" t="s">
        <v>66</v>
      </c>
      <c r="F81" s="105"/>
      <c r="G81" s="105"/>
      <c r="H81" s="84">
        <v>0.70833333333333337</v>
      </c>
      <c r="I81" s="84">
        <v>0.79166666666666663</v>
      </c>
      <c r="J81" s="85">
        <f t="shared" si="23"/>
        <v>8.3333333333333259E-2</v>
      </c>
      <c r="K81" s="86"/>
      <c r="L81" s="86"/>
      <c r="M81" s="81">
        <f>(B81/8/30)</f>
        <v>0</v>
      </c>
      <c r="N81" s="81">
        <f t="shared" si="24"/>
        <v>0</v>
      </c>
      <c r="O81" s="81">
        <f t="shared" si="25"/>
        <v>0</v>
      </c>
      <c r="P81" s="87">
        <f t="shared" si="26"/>
        <v>0</v>
      </c>
    </row>
    <row r="82" spans="1:16" ht="25.05" customHeight="1" x14ac:dyDescent="0.3">
      <c r="A82" s="89" t="str">
        <f>A72</f>
        <v>Montes Zambrano Edgar Joan</v>
      </c>
      <c r="B82" s="90"/>
      <c r="C82" s="98" t="s">
        <v>99</v>
      </c>
      <c r="D82" s="93"/>
      <c r="E82" s="93" t="s">
        <v>67</v>
      </c>
      <c r="F82" s="107">
        <v>0.33333333333333331</v>
      </c>
      <c r="G82" s="107">
        <v>0.29375000000000001</v>
      </c>
      <c r="H82" s="94"/>
      <c r="I82" s="94"/>
      <c r="J82" s="95">
        <v>4.1666666666666664E-2</v>
      </c>
      <c r="K82" s="96"/>
      <c r="L82" s="96"/>
      <c r="M82" s="90">
        <f>(B82/8/30)</f>
        <v>0</v>
      </c>
      <c r="N82" s="90">
        <f t="shared" si="24"/>
        <v>0</v>
      </c>
      <c r="O82" s="90">
        <f t="shared" si="25"/>
        <v>0</v>
      </c>
      <c r="P82" s="97">
        <f t="shared" si="26"/>
        <v>0</v>
      </c>
    </row>
    <row r="83" spans="1:16" ht="25.05" customHeight="1" x14ac:dyDescent="0.3">
      <c r="A83" s="89" t="str">
        <f>A71</f>
        <v>Valenzuela Junco Cristhian Joffre</v>
      </c>
      <c r="B83" s="90"/>
      <c r="C83" s="98" t="s">
        <v>99</v>
      </c>
      <c r="D83" s="93"/>
      <c r="E83" s="93" t="str">
        <f>E82</f>
        <v>martes, 27 junio 2023</v>
      </c>
      <c r="F83" s="107">
        <f>F82</f>
        <v>0.33333333333333331</v>
      </c>
      <c r="G83" s="107">
        <v>0.28750000000000003</v>
      </c>
      <c r="H83" s="94"/>
      <c r="I83" s="94"/>
      <c r="J83" s="95">
        <f>J82</f>
        <v>4.1666666666666664E-2</v>
      </c>
      <c r="K83" s="96"/>
      <c r="L83" s="96"/>
      <c r="M83" s="90"/>
      <c r="N83" s="90"/>
      <c r="O83" s="90"/>
      <c r="P83" s="97"/>
    </row>
    <row r="84" spans="1:16" ht="25.05" customHeight="1" x14ac:dyDescent="0.3">
      <c r="A84" s="80" t="str">
        <f>A82</f>
        <v>Montes Zambrano Edgar Joan</v>
      </c>
      <c r="B84" s="81"/>
      <c r="C84" s="108" t="s">
        <v>99</v>
      </c>
      <c r="D84" s="83"/>
      <c r="E84" s="83" t="s">
        <v>68</v>
      </c>
      <c r="F84" s="105">
        <f>F82</f>
        <v>0.33333333333333331</v>
      </c>
      <c r="G84" s="105">
        <f>G82</f>
        <v>0.29375000000000001</v>
      </c>
      <c r="H84" s="84"/>
      <c r="I84" s="84"/>
      <c r="J84" s="85">
        <f>J82</f>
        <v>4.1666666666666664E-2</v>
      </c>
      <c r="K84" s="86"/>
      <c r="L84" s="86"/>
      <c r="M84" s="81">
        <f>(B84/8/30)</f>
        <v>0</v>
      </c>
      <c r="N84" s="81">
        <f t="shared" si="24"/>
        <v>0</v>
      </c>
      <c r="O84" s="81">
        <f t="shared" si="25"/>
        <v>0</v>
      </c>
      <c r="P84" s="87">
        <f t="shared" si="26"/>
        <v>0</v>
      </c>
    </row>
    <row r="85" spans="1:16" ht="25.05" customHeight="1" x14ac:dyDescent="0.3">
      <c r="A85" s="50"/>
      <c r="B85" s="30"/>
      <c r="C85" s="44"/>
      <c r="D85" s="32"/>
      <c r="E85" s="32" t="s">
        <v>69</v>
      </c>
      <c r="F85" s="106"/>
      <c r="G85" s="106"/>
      <c r="H85" s="33"/>
      <c r="I85" s="33"/>
      <c r="J85" s="34">
        <f t="shared" si="23"/>
        <v>0</v>
      </c>
      <c r="K85" s="35"/>
      <c r="L85" s="35"/>
      <c r="M85" s="30">
        <f>(B85/8/30)</f>
        <v>0</v>
      </c>
      <c r="N85" s="30">
        <f t="shared" si="24"/>
        <v>0</v>
      </c>
      <c r="O85" s="30">
        <f t="shared" si="25"/>
        <v>0</v>
      </c>
      <c r="P85" s="36">
        <f t="shared" si="26"/>
        <v>0</v>
      </c>
    </row>
    <row r="86" spans="1:16" ht="25.05" customHeight="1" x14ac:dyDescent="0.3">
      <c r="A86" s="50"/>
      <c r="B86" s="30"/>
      <c r="C86" s="44"/>
      <c r="D86" s="32"/>
      <c r="E86" s="32" t="s">
        <v>70</v>
      </c>
      <c r="F86" s="106"/>
      <c r="G86" s="106"/>
      <c r="H86" s="33"/>
      <c r="I86" s="33"/>
      <c r="J86" s="34">
        <f t="shared" si="23"/>
        <v>0</v>
      </c>
      <c r="K86" s="35"/>
      <c r="L86" s="35"/>
      <c r="M86" s="30">
        <f>(B86/8/30)</f>
        <v>0</v>
      </c>
      <c r="N86" s="30">
        <f t="shared" si="24"/>
        <v>0</v>
      </c>
      <c r="O86" s="30">
        <f t="shared" si="25"/>
        <v>0</v>
      </c>
      <c r="P86" s="36">
        <f t="shared" si="26"/>
        <v>0</v>
      </c>
    </row>
    <row r="87" spans="1:16" ht="25.05" customHeight="1" x14ac:dyDescent="0.3">
      <c r="A87" s="50"/>
      <c r="B87" s="30"/>
      <c r="C87" s="44"/>
      <c r="D87" s="32"/>
      <c r="E87" s="32"/>
      <c r="F87" s="32"/>
      <c r="G87" s="32"/>
      <c r="H87" s="33"/>
      <c r="I87" s="33"/>
      <c r="J87" s="34">
        <f t="shared" si="23"/>
        <v>0</v>
      </c>
      <c r="K87" s="35"/>
      <c r="L87" s="35"/>
      <c r="M87" s="30">
        <f>(B87/8/30)</f>
        <v>0</v>
      </c>
      <c r="N87" s="30">
        <f t="shared" si="24"/>
        <v>0</v>
      </c>
      <c r="O87" s="30">
        <f t="shared" si="25"/>
        <v>0</v>
      </c>
      <c r="P87" s="36">
        <f t="shared" si="26"/>
        <v>0</v>
      </c>
    </row>
    <row r="88" spans="1:16" ht="25.05" customHeight="1" x14ac:dyDescent="0.3">
      <c r="A88" s="50"/>
      <c r="B88" s="30"/>
      <c r="C88" s="44"/>
      <c r="D88" s="32"/>
      <c r="E88" s="32"/>
      <c r="F88" s="32"/>
      <c r="G88" s="32"/>
      <c r="H88" s="33"/>
      <c r="I88" s="33"/>
      <c r="J88" s="34">
        <f t="shared" si="23"/>
        <v>0</v>
      </c>
      <c r="K88" s="35"/>
      <c r="L88" s="35"/>
      <c r="M88" s="30">
        <f>(B88/8/30)</f>
        <v>0</v>
      </c>
      <c r="N88" s="30">
        <f t="shared" si="24"/>
        <v>0</v>
      </c>
      <c r="O88" s="30">
        <f t="shared" si="25"/>
        <v>0</v>
      </c>
      <c r="P88" s="36">
        <f t="shared" si="26"/>
        <v>0</v>
      </c>
    </row>
    <row r="89" spans="1:16" ht="25.05" customHeight="1" x14ac:dyDescent="0.3">
      <c r="A89" s="50"/>
      <c r="B89" s="30"/>
      <c r="C89" s="44"/>
      <c r="D89" s="32"/>
      <c r="E89" s="32"/>
      <c r="F89" s="32"/>
      <c r="G89" s="32"/>
      <c r="H89" s="33"/>
      <c r="I89" s="33"/>
      <c r="J89" s="34">
        <f t="shared" si="23"/>
        <v>0</v>
      </c>
      <c r="K89" s="35"/>
      <c r="L89" s="35"/>
      <c r="M89" s="30">
        <f>(B89/8/30)</f>
        <v>0</v>
      </c>
      <c r="N89" s="30">
        <f t="shared" si="24"/>
        <v>0</v>
      </c>
      <c r="O89" s="30">
        <f t="shared" si="25"/>
        <v>0</v>
      </c>
      <c r="P89" s="36">
        <f t="shared" si="26"/>
        <v>0</v>
      </c>
    </row>
    <row r="90" spans="1:16" ht="25.05" customHeight="1" x14ac:dyDescent="0.3">
      <c r="A90" s="50"/>
      <c r="B90" s="30"/>
      <c r="C90" s="44"/>
      <c r="D90" s="32"/>
      <c r="E90" s="32"/>
      <c r="F90" s="32"/>
      <c r="G90" s="32"/>
      <c r="H90" s="33"/>
      <c r="I90" s="33"/>
      <c r="J90" s="34">
        <f t="shared" ref="J90:J94" si="27">+I90-H90</f>
        <v>0</v>
      </c>
      <c r="K90" s="35"/>
      <c r="L90" s="35"/>
      <c r="M90" s="30">
        <f>(B90/8/30)</f>
        <v>0</v>
      </c>
      <c r="N90" s="30">
        <f t="shared" ref="N90:N94" si="28">+(K90*M90)*$N$5</f>
        <v>0</v>
      </c>
      <c r="O90" s="30">
        <f t="shared" ref="O90:O94" si="29">+(L90*M90)*$O$5</f>
        <v>0</v>
      </c>
      <c r="P90" s="36">
        <f t="shared" ref="P90:P94" si="30">+N90+O90</f>
        <v>0</v>
      </c>
    </row>
    <row r="91" spans="1:16" ht="25.05" customHeight="1" x14ac:dyDescent="0.3">
      <c r="A91" s="50"/>
      <c r="B91" s="30"/>
      <c r="C91" s="44"/>
      <c r="D91" s="32"/>
      <c r="E91" s="32"/>
      <c r="F91" s="32"/>
      <c r="G91" s="32"/>
      <c r="H91" s="33"/>
      <c r="I91" s="33"/>
      <c r="J91" s="34">
        <f t="shared" si="27"/>
        <v>0</v>
      </c>
      <c r="K91" s="35"/>
      <c r="L91" s="35"/>
      <c r="M91" s="30">
        <f>(B91/8/30)</f>
        <v>0</v>
      </c>
      <c r="N91" s="30">
        <f t="shared" si="28"/>
        <v>0</v>
      </c>
      <c r="O91" s="30">
        <f t="shared" si="29"/>
        <v>0</v>
      </c>
      <c r="P91" s="36">
        <f t="shared" si="30"/>
        <v>0</v>
      </c>
    </row>
    <row r="92" spans="1:16" ht="25.05" customHeight="1" x14ac:dyDescent="0.3">
      <c r="A92" s="50"/>
      <c r="B92" s="30"/>
      <c r="C92" s="44"/>
      <c r="D92" s="32"/>
      <c r="E92" s="32"/>
      <c r="F92" s="32"/>
      <c r="G92" s="32"/>
      <c r="H92" s="33"/>
      <c r="I92" s="33"/>
      <c r="J92" s="34">
        <f t="shared" si="27"/>
        <v>0</v>
      </c>
      <c r="K92" s="35"/>
      <c r="L92" s="35"/>
      <c r="M92" s="30">
        <f>(B92/8/30)</f>
        <v>0</v>
      </c>
      <c r="N92" s="30">
        <f t="shared" si="28"/>
        <v>0</v>
      </c>
      <c r="O92" s="30">
        <f t="shared" si="29"/>
        <v>0</v>
      </c>
      <c r="P92" s="36">
        <f t="shared" si="30"/>
        <v>0</v>
      </c>
    </row>
    <row r="93" spans="1:16" ht="25.05" customHeight="1" x14ac:dyDescent="0.3">
      <c r="A93" s="50"/>
      <c r="B93" s="30"/>
      <c r="C93" s="44"/>
      <c r="D93" s="32"/>
      <c r="E93" s="32"/>
      <c r="F93" s="32"/>
      <c r="G93" s="32"/>
      <c r="H93" s="33"/>
      <c r="I93" s="33"/>
      <c r="J93" s="34">
        <f t="shared" si="27"/>
        <v>0</v>
      </c>
      <c r="K93" s="35"/>
      <c r="L93" s="35"/>
      <c r="M93" s="30">
        <f>(B93/8/30)</f>
        <v>0</v>
      </c>
      <c r="N93" s="30">
        <f t="shared" si="28"/>
        <v>0</v>
      </c>
      <c r="O93" s="30">
        <f t="shared" si="29"/>
        <v>0</v>
      </c>
      <c r="P93" s="36">
        <f t="shared" si="30"/>
        <v>0</v>
      </c>
    </row>
    <row r="94" spans="1:16" ht="25.05" customHeight="1" x14ac:dyDescent="0.3">
      <c r="A94" s="50"/>
      <c r="B94" s="30"/>
      <c r="C94" s="44"/>
      <c r="D94" s="32"/>
      <c r="E94" s="32"/>
      <c r="F94" s="32"/>
      <c r="G94" s="32"/>
      <c r="H94" s="33"/>
      <c r="I94" s="33"/>
      <c r="J94" s="34">
        <f t="shared" si="27"/>
        <v>0</v>
      </c>
      <c r="K94" s="35"/>
      <c r="L94" s="35"/>
      <c r="M94" s="30">
        <f>(B94/8/30)</f>
        <v>0</v>
      </c>
      <c r="N94" s="30">
        <f t="shared" si="28"/>
        <v>0</v>
      </c>
      <c r="O94" s="30">
        <f t="shared" si="29"/>
        <v>0</v>
      </c>
      <c r="P94" s="36">
        <f t="shared" si="30"/>
        <v>0</v>
      </c>
    </row>
    <row r="95" spans="1:16" ht="25.05" customHeight="1" x14ac:dyDescent="0.3">
      <c r="A95" s="50"/>
      <c r="B95" s="30"/>
      <c r="C95" s="45"/>
      <c r="D95" s="32"/>
      <c r="E95" s="32"/>
      <c r="F95" s="32"/>
      <c r="G95" s="32"/>
      <c r="H95" s="33"/>
      <c r="I95" s="33"/>
      <c r="J95" s="34">
        <f t="shared" ref="J95:J116" si="31">+I95-H95</f>
        <v>0</v>
      </c>
      <c r="K95" s="35"/>
      <c r="L95" s="35"/>
      <c r="M95" s="30">
        <f>(B95/8/30)</f>
        <v>0</v>
      </c>
      <c r="N95" s="30">
        <f t="shared" ref="N95:N116" si="32">+(K95*M95)*$N$5</f>
        <v>0</v>
      </c>
      <c r="O95" s="30">
        <f t="shared" ref="O95:O116" si="33">+(L95*M95)*$O$5</f>
        <v>0</v>
      </c>
      <c r="P95" s="36">
        <f t="shared" ref="P95:P116" si="34">+N95+O95</f>
        <v>0</v>
      </c>
    </row>
    <row r="96" spans="1:16" ht="25.05" customHeight="1" x14ac:dyDescent="0.3">
      <c r="A96" s="50"/>
      <c r="B96" s="30"/>
      <c r="C96" s="44"/>
      <c r="D96" s="32"/>
      <c r="E96" s="32"/>
      <c r="F96" s="32"/>
      <c r="G96" s="32"/>
      <c r="H96" s="33"/>
      <c r="I96" s="33"/>
      <c r="J96" s="34">
        <f t="shared" si="31"/>
        <v>0</v>
      </c>
      <c r="K96" s="35"/>
      <c r="L96" s="35"/>
      <c r="M96" s="30">
        <f>(B96/8/30)</f>
        <v>0</v>
      </c>
      <c r="N96" s="30">
        <f t="shared" si="32"/>
        <v>0</v>
      </c>
      <c r="O96" s="30">
        <f t="shared" si="33"/>
        <v>0</v>
      </c>
      <c r="P96" s="36">
        <f t="shared" si="34"/>
        <v>0</v>
      </c>
    </row>
    <row r="97" spans="1:16" ht="25.05" customHeight="1" x14ac:dyDescent="0.3">
      <c r="A97" s="50"/>
      <c r="B97" s="30"/>
      <c r="C97" s="44"/>
      <c r="D97" s="32"/>
      <c r="E97" s="32"/>
      <c r="F97" s="32"/>
      <c r="G97" s="32"/>
      <c r="H97" s="33"/>
      <c r="I97" s="33"/>
      <c r="J97" s="34">
        <f t="shared" si="31"/>
        <v>0</v>
      </c>
      <c r="K97" s="35"/>
      <c r="L97" s="35"/>
      <c r="M97" s="30">
        <f>(B97/8/30)</f>
        <v>0</v>
      </c>
      <c r="N97" s="30">
        <f t="shared" si="32"/>
        <v>0</v>
      </c>
      <c r="O97" s="30">
        <f t="shared" si="33"/>
        <v>0</v>
      </c>
      <c r="P97" s="36">
        <f t="shared" si="34"/>
        <v>0</v>
      </c>
    </row>
    <row r="98" spans="1:16" ht="25.05" customHeight="1" x14ac:dyDescent="0.3">
      <c r="A98" s="50"/>
      <c r="B98" s="30"/>
      <c r="C98" s="44"/>
      <c r="D98" s="32"/>
      <c r="E98" s="32"/>
      <c r="F98" s="32"/>
      <c r="G98" s="32"/>
      <c r="H98" s="33"/>
      <c r="I98" s="33"/>
      <c r="J98" s="34">
        <f t="shared" si="31"/>
        <v>0</v>
      </c>
      <c r="K98" s="35"/>
      <c r="L98" s="35"/>
      <c r="M98" s="30">
        <f>(B98/8/30)</f>
        <v>0</v>
      </c>
      <c r="N98" s="30">
        <f t="shared" si="32"/>
        <v>0</v>
      </c>
      <c r="O98" s="30">
        <f t="shared" si="33"/>
        <v>0</v>
      </c>
      <c r="P98" s="36">
        <f t="shared" si="34"/>
        <v>0</v>
      </c>
    </row>
    <row r="99" spans="1:16" ht="25.05" customHeight="1" x14ac:dyDescent="0.3">
      <c r="A99" s="50"/>
      <c r="B99" s="30"/>
      <c r="C99" s="44"/>
      <c r="D99" s="32"/>
      <c r="E99" s="32"/>
      <c r="F99" s="32"/>
      <c r="G99" s="32"/>
      <c r="H99" s="33"/>
      <c r="I99" s="33"/>
      <c r="J99" s="34">
        <f t="shared" si="31"/>
        <v>0</v>
      </c>
      <c r="K99" s="35"/>
      <c r="L99" s="35"/>
      <c r="M99" s="30">
        <f>(B99/8/30)</f>
        <v>0</v>
      </c>
      <c r="N99" s="30">
        <f t="shared" si="32"/>
        <v>0</v>
      </c>
      <c r="O99" s="30">
        <f t="shared" si="33"/>
        <v>0</v>
      </c>
      <c r="P99" s="36">
        <f t="shared" si="34"/>
        <v>0</v>
      </c>
    </row>
    <row r="100" spans="1:16" ht="25.05" customHeight="1" x14ac:dyDescent="0.3">
      <c r="A100" s="50"/>
      <c r="B100" s="30"/>
      <c r="C100" s="44"/>
      <c r="D100" s="32"/>
      <c r="E100" s="32"/>
      <c r="F100" s="32"/>
      <c r="G100" s="32"/>
      <c r="H100" s="33"/>
      <c r="I100" s="33"/>
      <c r="J100" s="34">
        <f t="shared" si="31"/>
        <v>0</v>
      </c>
      <c r="K100" s="35"/>
      <c r="L100" s="35"/>
      <c r="M100" s="30">
        <f>(B100/8/30)</f>
        <v>0</v>
      </c>
      <c r="N100" s="30">
        <f t="shared" si="32"/>
        <v>0</v>
      </c>
      <c r="O100" s="30">
        <f t="shared" si="33"/>
        <v>0</v>
      </c>
      <c r="P100" s="36">
        <f t="shared" si="34"/>
        <v>0</v>
      </c>
    </row>
    <row r="101" spans="1:16" ht="25.05" customHeight="1" x14ac:dyDescent="0.3">
      <c r="A101" s="50"/>
      <c r="B101" s="30"/>
      <c r="C101" s="44"/>
      <c r="D101" s="32"/>
      <c r="E101" s="32"/>
      <c r="F101" s="32"/>
      <c r="G101" s="32"/>
      <c r="H101" s="33"/>
      <c r="I101" s="33"/>
      <c r="J101" s="34">
        <f t="shared" si="31"/>
        <v>0</v>
      </c>
      <c r="K101" s="35"/>
      <c r="L101" s="35"/>
      <c r="M101" s="30">
        <f>(B101/8/30)</f>
        <v>0</v>
      </c>
      <c r="N101" s="30">
        <f t="shared" si="32"/>
        <v>0</v>
      </c>
      <c r="O101" s="30">
        <f t="shared" si="33"/>
        <v>0</v>
      </c>
      <c r="P101" s="36">
        <f t="shared" si="34"/>
        <v>0</v>
      </c>
    </row>
    <row r="102" spans="1:16" ht="25.05" customHeight="1" x14ac:dyDescent="0.3">
      <c r="A102" s="50"/>
      <c r="B102" s="30"/>
      <c r="C102" s="44"/>
      <c r="D102" s="32"/>
      <c r="E102" s="32"/>
      <c r="F102" s="32"/>
      <c r="G102" s="32"/>
      <c r="H102" s="33"/>
      <c r="I102" s="33"/>
      <c r="J102" s="34">
        <f t="shared" si="31"/>
        <v>0</v>
      </c>
      <c r="K102" s="35"/>
      <c r="L102" s="35"/>
      <c r="M102" s="30">
        <f>(B102/8/30)</f>
        <v>0</v>
      </c>
      <c r="N102" s="30">
        <f t="shared" si="32"/>
        <v>0</v>
      </c>
      <c r="O102" s="30">
        <f t="shared" si="33"/>
        <v>0</v>
      </c>
      <c r="P102" s="36">
        <f t="shared" si="34"/>
        <v>0</v>
      </c>
    </row>
    <row r="103" spans="1:16" ht="25.05" customHeight="1" x14ac:dyDescent="0.3">
      <c r="A103" s="50"/>
      <c r="B103" s="30"/>
      <c r="C103" s="45"/>
      <c r="D103" s="32"/>
      <c r="E103" s="32"/>
      <c r="F103" s="32"/>
      <c r="G103" s="32"/>
      <c r="H103" s="33"/>
      <c r="I103" s="33"/>
      <c r="J103" s="34">
        <f t="shared" si="31"/>
        <v>0</v>
      </c>
      <c r="K103" s="35"/>
      <c r="L103" s="35"/>
      <c r="M103" s="30">
        <f>(B103/8/30)</f>
        <v>0</v>
      </c>
      <c r="N103" s="30">
        <f t="shared" si="32"/>
        <v>0</v>
      </c>
      <c r="O103" s="30">
        <f t="shared" si="33"/>
        <v>0</v>
      </c>
      <c r="P103" s="36">
        <f t="shared" si="34"/>
        <v>0</v>
      </c>
    </row>
    <row r="104" spans="1:16" ht="25.05" customHeight="1" x14ac:dyDescent="0.3">
      <c r="A104" s="50"/>
      <c r="B104" s="30"/>
      <c r="C104" s="44"/>
      <c r="D104" s="32"/>
      <c r="E104" s="32"/>
      <c r="F104" s="32"/>
      <c r="G104" s="32"/>
      <c r="H104" s="33"/>
      <c r="I104" s="33"/>
      <c r="J104" s="34">
        <f t="shared" si="31"/>
        <v>0</v>
      </c>
      <c r="K104" s="35"/>
      <c r="L104" s="35"/>
      <c r="M104" s="30">
        <f>(B104/8/30)</f>
        <v>0</v>
      </c>
      <c r="N104" s="30">
        <f t="shared" si="32"/>
        <v>0</v>
      </c>
      <c r="O104" s="30">
        <f t="shared" si="33"/>
        <v>0</v>
      </c>
      <c r="P104" s="36">
        <f t="shared" si="34"/>
        <v>0</v>
      </c>
    </row>
    <row r="105" spans="1:16" ht="25.05" customHeight="1" x14ac:dyDescent="0.3">
      <c r="A105" s="50"/>
      <c r="B105" s="30"/>
      <c r="C105" s="44"/>
      <c r="D105" s="32"/>
      <c r="E105" s="32"/>
      <c r="F105" s="32"/>
      <c r="G105" s="32"/>
      <c r="H105" s="33"/>
      <c r="I105" s="33"/>
      <c r="J105" s="34">
        <f t="shared" si="31"/>
        <v>0</v>
      </c>
      <c r="K105" s="35"/>
      <c r="L105" s="35"/>
      <c r="M105" s="30">
        <f>(B105/8/30)</f>
        <v>0</v>
      </c>
      <c r="N105" s="30">
        <f t="shared" si="32"/>
        <v>0</v>
      </c>
      <c r="O105" s="30">
        <f t="shared" si="33"/>
        <v>0</v>
      </c>
      <c r="P105" s="36">
        <f t="shared" si="34"/>
        <v>0</v>
      </c>
    </row>
    <row r="106" spans="1:16" ht="25.05" customHeight="1" x14ac:dyDescent="0.3">
      <c r="A106" s="50"/>
      <c r="B106" s="30"/>
      <c r="C106" s="44"/>
      <c r="D106" s="32"/>
      <c r="E106" s="32"/>
      <c r="F106" s="32"/>
      <c r="G106" s="32"/>
      <c r="H106" s="33"/>
      <c r="I106" s="33"/>
      <c r="J106" s="34">
        <f t="shared" si="31"/>
        <v>0</v>
      </c>
      <c r="K106" s="35"/>
      <c r="L106" s="35"/>
      <c r="M106" s="30">
        <f>(B106/8/30)</f>
        <v>0</v>
      </c>
      <c r="N106" s="30">
        <f t="shared" si="32"/>
        <v>0</v>
      </c>
      <c r="O106" s="30">
        <f t="shared" si="33"/>
        <v>0</v>
      </c>
      <c r="P106" s="36">
        <f t="shared" si="34"/>
        <v>0</v>
      </c>
    </row>
    <row r="107" spans="1:16" ht="25.05" customHeight="1" x14ac:dyDescent="0.3">
      <c r="A107" s="50"/>
      <c r="B107" s="30"/>
      <c r="C107" s="44"/>
      <c r="D107" s="32"/>
      <c r="E107" s="32"/>
      <c r="F107" s="32"/>
      <c r="G107" s="32"/>
      <c r="H107" s="33"/>
      <c r="I107" s="33"/>
      <c r="J107" s="34">
        <f t="shared" si="31"/>
        <v>0</v>
      </c>
      <c r="K107" s="35"/>
      <c r="L107" s="35"/>
      <c r="M107" s="30">
        <f>(B107/8/30)</f>
        <v>0</v>
      </c>
      <c r="N107" s="30">
        <f t="shared" si="32"/>
        <v>0</v>
      </c>
      <c r="O107" s="30">
        <f t="shared" si="33"/>
        <v>0</v>
      </c>
      <c r="P107" s="36">
        <f t="shared" si="34"/>
        <v>0</v>
      </c>
    </row>
    <row r="108" spans="1:16" ht="25.05" customHeight="1" x14ac:dyDescent="0.3">
      <c r="A108" s="50"/>
      <c r="B108" s="30"/>
      <c r="C108" s="44"/>
      <c r="D108" s="32"/>
      <c r="E108" s="32"/>
      <c r="F108" s="32"/>
      <c r="G108" s="32"/>
      <c r="H108" s="33"/>
      <c r="I108" s="33"/>
      <c r="J108" s="34">
        <f t="shared" si="31"/>
        <v>0</v>
      </c>
      <c r="K108" s="35"/>
      <c r="L108" s="35"/>
      <c r="M108" s="30">
        <f>(B108/8/30)</f>
        <v>0</v>
      </c>
      <c r="N108" s="30">
        <f t="shared" si="32"/>
        <v>0</v>
      </c>
      <c r="O108" s="30">
        <f t="shared" si="33"/>
        <v>0</v>
      </c>
      <c r="P108" s="36">
        <f t="shared" si="34"/>
        <v>0</v>
      </c>
    </row>
    <row r="109" spans="1:16" ht="25.05" customHeight="1" x14ac:dyDescent="0.3">
      <c r="A109" s="50"/>
      <c r="B109" s="30"/>
      <c r="C109" s="45"/>
      <c r="D109" s="32"/>
      <c r="E109" s="32"/>
      <c r="F109" s="32"/>
      <c r="G109" s="32"/>
      <c r="H109" s="33"/>
      <c r="I109" s="33"/>
      <c r="J109" s="34">
        <f t="shared" si="31"/>
        <v>0</v>
      </c>
      <c r="K109" s="35"/>
      <c r="L109" s="35"/>
      <c r="M109" s="30">
        <f>(B109/8/30)</f>
        <v>0</v>
      </c>
      <c r="N109" s="30">
        <f t="shared" si="32"/>
        <v>0</v>
      </c>
      <c r="O109" s="30">
        <f t="shared" si="33"/>
        <v>0</v>
      </c>
      <c r="P109" s="36">
        <f t="shared" si="34"/>
        <v>0</v>
      </c>
    </row>
    <row r="110" spans="1:16" ht="25.05" customHeight="1" x14ac:dyDescent="0.3">
      <c r="A110" s="50"/>
      <c r="B110" s="30"/>
      <c r="C110" s="44"/>
      <c r="D110" s="32"/>
      <c r="E110" s="32"/>
      <c r="F110" s="32"/>
      <c r="G110" s="32"/>
      <c r="H110" s="33"/>
      <c r="I110" s="33"/>
      <c r="J110" s="34">
        <f t="shared" si="31"/>
        <v>0</v>
      </c>
      <c r="K110" s="35"/>
      <c r="L110" s="35"/>
      <c r="M110" s="30">
        <f>(B110/8/30)</f>
        <v>0</v>
      </c>
      <c r="N110" s="30">
        <f t="shared" si="32"/>
        <v>0</v>
      </c>
      <c r="O110" s="30">
        <f t="shared" si="33"/>
        <v>0</v>
      </c>
      <c r="P110" s="36">
        <f t="shared" si="34"/>
        <v>0</v>
      </c>
    </row>
    <row r="111" spans="1:16" ht="25.05" customHeight="1" x14ac:dyDescent="0.3">
      <c r="A111" s="50"/>
      <c r="B111" s="30"/>
      <c r="C111" s="44"/>
      <c r="D111" s="32"/>
      <c r="E111" s="32"/>
      <c r="F111" s="32"/>
      <c r="G111" s="32"/>
      <c r="H111" s="33"/>
      <c r="I111" s="33"/>
      <c r="J111" s="34">
        <f t="shared" si="31"/>
        <v>0</v>
      </c>
      <c r="K111" s="35"/>
      <c r="L111" s="35"/>
      <c r="M111" s="30">
        <f>(B111/8/30)</f>
        <v>0</v>
      </c>
      <c r="N111" s="30">
        <f t="shared" si="32"/>
        <v>0</v>
      </c>
      <c r="O111" s="30">
        <f t="shared" si="33"/>
        <v>0</v>
      </c>
      <c r="P111" s="36">
        <f t="shared" si="34"/>
        <v>0</v>
      </c>
    </row>
    <row r="112" spans="1:16" ht="25.05" customHeight="1" x14ac:dyDescent="0.3">
      <c r="A112" s="50"/>
      <c r="B112" s="30"/>
      <c r="C112" s="44"/>
      <c r="D112" s="32"/>
      <c r="E112" s="32"/>
      <c r="F112" s="32"/>
      <c r="G112" s="32"/>
      <c r="H112" s="33"/>
      <c r="I112" s="33"/>
      <c r="J112" s="34">
        <f t="shared" si="31"/>
        <v>0</v>
      </c>
      <c r="K112" s="35"/>
      <c r="L112" s="35"/>
      <c r="M112" s="30">
        <f>(B112/8/30)</f>
        <v>0</v>
      </c>
      <c r="N112" s="30">
        <f t="shared" si="32"/>
        <v>0</v>
      </c>
      <c r="O112" s="30">
        <f t="shared" si="33"/>
        <v>0</v>
      </c>
      <c r="P112" s="36">
        <f t="shared" si="34"/>
        <v>0</v>
      </c>
    </row>
    <row r="113" spans="1:16" ht="25.05" customHeight="1" x14ac:dyDescent="0.3">
      <c r="A113" s="50"/>
      <c r="B113" s="30"/>
      <c r="C113" s="44"/>
      <c r="D113" s="32"/>
      <c r="E113" s="32"/>
      <c r="F113" s="32"/>
      <c r="G113" s="32"/>
      <c r="H113" s="33"/>
      <c r="I113" s="33"/>
      <c r="J113" s="34">
        <f t="shared" si="31"/>
        <v>0</v>
      </c>
      <c r="K113" s="35"/>
      <c r="L113" s="35"/>
      <c r="M113" s="30">
        <f>(B113/8/30)</f>
        <v>0</v>
      </c>
      <c r="N113" s="30">
        <f t="shared" si="32"/>
        <v>0</v>
      </c>
      <c r="O113" s="30">
        <f t="shared" si="33"/>
        <v>0</v>
      </c>
      <c r="P113" s="36">
        <f t="shared" si="34"/>
        <v>0</v>
      </c>
    </row>
    <row r="114" spans="1:16" ht="25.05" customHeight="1" x14ac:dyDescent="0.3">
      <c r="A114" s="50"/>
      <c r="B114" s="30"/>
      <c r="C114" s="44"/>
      <c r="D114" s="32"/>
      <c r="E114" s="32"/>
      <c r="F114" s="32"/>
      <c r="G114" s="32"/>
      <c r="H114" s="33"/>
      <c r="I114" s="33"/>
      <c r="J114" s="34">
        <f t="shared" si="31"/>
        <v>0</v>
      </c>
      <c r="K114" s="35"/>
      <c r="L114" s="35"/>
      <c r="M114" s="30">
        <f>(B114/8/30)</f>
        <v>0</v>
      </c>
      <c r="N114" s="30">
        <f t="shared" si="32"/>
        <v>0</v>
      </c>
      <c r="O114" s="30">
        <f t="shared" si="33"/>
        <v>0</v>
      </c>
      <c r="P114" s="36">
        <f t="shared" si="34"/>
        <v>0</v>
      </c>
    </row>
    <row r="115" spans="1:16" ht="25.05" customHeight="1" x14ac:dyDescent="0.3">
      <c r="A115" s="50"/>
      <c r="B115" s="30"/>
      <c r="C115" s="44"/>
      <c r="D115" s="32"/>
      <c r="E115" s="32"/>
      <c r="F115" s="32"/>
      <c r="G115" s="32"/>
      <c r="H115" s="33"/>
      <c r="I115" s="33"/>
      <c r="J115" s="34">
        <f t="shared" si="31"/>
        <v>0</v>
      </c>
      <c r="K115" s="35"/>
      <c r="L115" s="35"/>
      <c r="M115" s="30">
        <f>(B115/8/30)</f>
        <v>0</v>
      </c>
      <c r="N115" s="30">
        <f t="shared" si="32"/>
        <v>0</v>
      </c>
      <c r="O115" s="30">
        <f t="shared" si="33"/>
        <v>0</v>
      </c>
      <c r="P115" s="36">
        <f t="shared" si="34"/>
        <v>0</v>
      </c>
    </row>
    <row r="116" spans="1:16" ht="25.05" customHeight="1" x14ac:dyDescent="0.3">
      <c r="A116" s="50"/>
      <c r="B116" s="30"/>
      <c r="C116" s="44"/>
      <c r="D116" s="32"/>
      <c r="E116" s="32"/>
      <c r="F116" s="32"/>
      <c r="G116" s="32"/>
      <c r="H116" s="33"/>
      <c r="I116" s="33"/>
      <c r="J116" s="34">
        <f t="shared" si="31"/>
        <v>0</v>
      </c>
      <c r="K116" s="35"/>
      <c r="L116" s="35"/>
      <c r="M116" s="30">
        <f>(B116/8/30)</f>
        <v>0</v>
      </c>
      <c r="N116" s="30">
        <f t="shared" si="32"/>
        <v>0</v>
      </c>
      <c r="O116" s="30">
        <f t="shared" si="33"/>
        <v>0</v>
      </c>
      <c r="P116" s="36">
        <f t="shared" si="34"/>
        <v>0</v>
      </c>
    </row>
    <row r="117" spans="1:16" ht="25.05" customHeight="1" x14ac:dyDescent="0.3">
      <c r="A117" s="50"/>
      <c r="B117" s="30"/>
      <c r="C117" s="45"/>
      <c r="D117" s="32"/>
      <c r="E117" s="32"/>
      <c r="F117" s="32"/>
      <c r="G117" s="32"/>
      <c r="H117" s="33"/>
      <c r="I117" s="33"/>
      <c r="J117" s="34">
        <f t="shared" ref="J117:J121" si="35">+I117-H117</f>
        <v>0</v>
      </c>
      <c r="K117" s="35"/>
      <c r="L117" s="35"/>
      <c r="M117" s="30">
        <f>(B117/8/30)</f>
        <v>0</v>
      </c>
      <c r="N117" s="30">
        <f t="shared" si="5"/>
        <v>0</v>
      </c>
      <c r="O117" s="30">
        <f t="shared" si="6"/>
        <v>0</v>
      </c>
      <c r="P117" s="36">
        <f t="shared" si="7"/>
        <v>0</v>
      </c>
    </row>
    <row r="118" spans="1:16" ht="25.05" customHeight="1" x14ac:dyDescent="0.3">
      <c r="A118" s="50"/>
      <c r="B118" s="30"/>
      <c r="C118" s="44"/>
      <c r="D118" s="32"/>
      <c r="E118" s="32"/>
      <c r="F118" s="32"/>
      <c r="G118" s="32"/>
      <c r="H118" s="33"/>
      <c r="I118" s="33"/>
      <c r="J118" s="34">
        <f t="shared" si="35"/>
        <v>0</v>
      </c>
      <c r="K118" s="35"/>
      <c r="L118" s="35"/>
      <c r="M118" s="30">
        <f>(B118/8/30)</f>
        <v>0</v>
      </c>
      <c r="N118" s="30">
        <f t="shared" ref="N118:N121" si="36">+(K118*M118)*$N$5</f>
        <v>0</v>
      </c>
      <c r="O118" s="30">
        <f t="shared" ref="O118:O121" si="37">+(L118*M118)*$O$5</f>
        <v>0</v>
      </c>
      <c r="P118" s="36">
        <f t="shared" ref="P118:P121" si="38">+N118+O118</f>
        <v>0</v>
      </c>
    </row>
    <row r="119" spans="1:16" ht="25.05" customHeight="1" x14ac:dyDescent="0.3">
      <c r="A119" s="50"/>
      <c r="B119" s="30"/>
      <c r="C119" s="44"/>
      <c r="D119" s="32"/>
      <c r="E119" s="32"/>
      <c r="F119" s="32"/>
      <c r="G119" s="32"/>
      <c r="H119" s="33"/>
      <c r="I119" s="33"/>
      <c r="J119" s="34">
        <f t="shared" si="35"/>
        <v>0</v>
      </c>
      <c r="K119" s="35"/>
      <c r="L119" s="35"/>
      <c r="M119" s="30">
        <f>(B119/8/30)</f>
        <v>0</v>
      </c>
      <c r="N119" s="30">
        <f t="shared" si="36"/>
        <v>0</v>
      </c>
      <c r="O119" s="30">
        <f t="shared" si="37"/>
        <v>0</v>
      </c>
      <c r="P119" s="36">
        <f t="shared" si="38"/>
        <v>0</v>
      </c>
    </row>
    <row r="120" spans="1:16" ht="25.05" customHeight="1" x14ac:dyDescent="0.3">
      <c r="A120" s="50"/>
      <c r="B120" s="30"/>
      <c r="C120" s="44"/>
      <c r="D120" s="32"/>
      <c r="E120" s="32"/>
      <c r="F120" s="32"/>
      <c r="G120" s="32"/>
      <c r="H120" s="33"/>
      <c r="I120" s="33"/>
      <c r="J120" s="34">
        <f t="shared" si="35"/>
        <v>0</v>
      </c>
      <c r="K120" s="35"/>
      <c r="L120" s="35"/>
      <c r="M120" s="30">
        <f>(B120/8/30)</f>
        <v>0</v>
      </c>
      <c r="N120" s="30">
        <f t="shared" si="36"/>
        <v>0</v>
      </c>
      <c r="O120" s="30">
        <f t="shared" si="37"/>
        <v>0</v>
      </c>
      <c r="P120" s="36">
        <f t="shared" si="38"/>
        <v>0</v>
      </c>
    </row>
    <row r="121" spans="1:16" ht="25.05" customHeight="1" thickBot="1" x14ac:dyDescent="0.35">
      <c r="A121" s="51"/>
      <c r="B121" s="37"/>
      <c r="C121" s="46"/>
      <c r="D121" s="38"/>
      <c r="E121" s="38"/>
      <c r="F121" s="38"/>
      <c r="G121" s="38"/>
      <c r="H121" s="39"/>
      <c r="I121" s="39"/>
      <c r="J121" s="40">
        <f t="shared" si="35"/>
        <v>0</v>
      </c>
      <c r="K121" s="41"/>
      <c r="L121" s="41"/>
      <c r="M121" s="37">
        <f>(B121/8/30)</f>
        <v>0</v>
      </c>
      <c r="N121" s="37">
        <f t="shared" si="36"/>
        <v>0</v>
      </c>
      <c r="O121" s="37">
        <f t="shared" si="37"/>
        <v>0</v>
      </c>
      <c r="P121" s="42">
        <f t="shared" si="38"/>
        <v>0</v>
      </c>
    </row>
    <row r="123" spans="1:16" x14ac:dyDescent="0.3">
      <c r="A123" s="11" t="s">
        <v>14</v>
      </c>
      <c r="C123" s="12">
        <v>1.5</v>
      </c>
    </row>
    <row r="124" spans="1:16" x14ac:dyDescent="0.3">
      <c r="A124" s="11" t="s">
        <v>15</v>
      </c>
      <c r="C124" s="12">
        <v>2</v>
      </c>
    </row>
    <row r="129" spans="3:3" x14ac:dyDescent="0.3">
      <c r="C129">
        <v>360</v>
      </c>
    </row>
  </sheetData>
  <sheetProtection formatCells="0" formatColumns="0" formatRows="0" insertColumns="0" insertRows="0" insertHyperlinks="0" deleteColumns="0" deleteRows="0" sort="0" autoFilter="0" pivotTables="0"/>
  <autoFilter ref="A6:K121" xr:uid="{00000000-0009-0000-0000-000001000000}"/>
  <mergeCells count="1">
    <mergeCell ref="A4:P4"/>
  </mergeCells>
  <pageMargins left="0.7" right="0.7" top="0.75" bottom="0.75" header="0.3" footer="0.3"/>
  <pageSetup paperSize="9" orientation="portrait" horizontalDpi="1200" verticalDpi="1200" r:id="rId1"/>
  <ignoredErrors>
    <ignoredError sqref="H13:H16 J25 J69 A35:A36 J10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INFORME HE</vt:lpstr>
      <vt:lpstr>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PERSONAL</dc:creator>
  <cp:lastModifiedBy>Jose L. Nunes G.</cp:lastModifiedBy>
  <dcterms:created xsi:type="dcterms:W3CDTF">2023-02-01T15:54:35Z</dcterms:created>
  <dcterms:modified xsi:type="dcterms:W3CDTF">2023-06-29T03:03:36Z</dcterms:modified>
</cp:coreProperties>
</file>