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HP\OneDrive\Escritorio\"/>
    </mc:Choice>
  </mc:AlternateContent>
  <xr:revisionPtr revIDLastSave="0" documentId="13_ncr:1_{8986E6A2-00E2-48EB-B9AF-C846CCAA7B0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INFORME HE" sheetId="11" state="hidden" r:id="rId1"/>
    <sheet name="DATA" sheetId="4" r:id="rId2"/>
  </sheets>
  <definedNames>
    <definedName name="_xlnm._FilterDatabase" localSheetId="1" hidden="1">DATA!$A$6:$I$80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4" l="1"/>
  <c r="H24" i="4"/>
  <c r="C16" i="4"/>
  <c r="E14" i="4"/>
  <c r="E11" i="4"/>
  <c r="E12" i="4" s="1"/>
  <c r="E13" i="4" s="1"/>
  <c r="C11" i="4"/>
  <c r="C8" i="4"/>
  <c r="E8" i="4"/>
  <c r="G8" i="4"/>
  <c r="F8" i="4"/>
  <c r="H62" i="4"/>
  <c r="K62" i="4"/>
  <c r="L62" i="4" s="1"/>
  <c r="H54" i="4"/>
  <c r="K54" i="4"/>
  <c r="L54" i="4" s="1"/>
  <c r="H7" i="4"/>
  <c r="H8" i="4" s="1"/>
  <c r="K7" i="4"/>
  <c r="L7" i="4" s="1"/>
  <c r="K9" i="4"/>
  <c r="M9" i="4" s="1"/>
  <c r="H10" i="4"/>
  <c r="H11" i="4" s="1"/>
  <c r="K10" i="4"/>
  <c r="L10" i="4" s="1"/>
  <c r="H17" i="4"/>
  <c r="K17" i="4"/>
  <c r="L17" i="4" s="1"/>
  <c r="H18" i="4"/>
  <c r="K18" i="4"/>
  <c r="M18" i="4" s="1"/>
  <c r="H19" i="4"/>
  <c r="K19" i="4"/>
  <c r="L19" i="4" s="1"/>
  <c r="H20" i="4"/>
  <c r="K20" i="4"/>
  <c r="L20" i="4" s="1"/>
  <c r="H21" i="4"/>
  <c r="K21" i="4"/>
  <c r="L21" i="4" s="1"/>
  <c r="K22" i="4"/>
  <c r="M22" i="4" s="1"/>
  <c r="H23" i="4"/>
  <c r="K23" i="4"/>
  <c r="L23" i="4" s="1"/>
  <c r="H26" i="4"/>
  <c r="K26" i="4"/>
  <c r="M26" i="4" s="1"/>
  <c r="H27" i="4"/>
  <c r="K27" i="4"/>
  <c r="L27" i="4" s="1"/>
  <c r="H28" i="4"/>
  <c r="K28" i="4"/>
  <c r="M28" i="4" s="1"/>
  <c r="H29" i="4"/>
  <c r="K29" i="4"/>
  <c r="L29" i="4" s="1"/>
  <c r="H30" i="4"/>
  <c r="K30" i="4"/>
  <c r="M30" i="4" s="1"/>
  <c r="H31" i="4"/>
  <c r="K31" i="4"/>
  <c r="L31" i="4" s="1"/>
  <c r="H32" i="4"/>
  <c r="K32" i="4"/>
  <c r="L32" i="4" s="1"/>
  <c r="H33" i="4"/>
  <c r="K33" i="4"/>
  <c r="M33" i="4" s="1"/>
  <c r="H34" i="4"/>
  <c r="K34" i="4"/>
  <c r="L34" i="4" s="1"/>
  <c r="H35" i="4"/>
  <c r="K35" i="4"/>
  <c r="L35" i="4" s="1"/>
  <c r="H36" i="4"/>
  <c r="K36" i="4"/>
  <c r="M36" i="4" s="1"/>
  <c r="H37" i="4"/>
  <c r="K37" i="4"/>
  <c r="L37" i="4" s="1"/>
  <c r="H38" i="4"/>
  <c r="K38" i="4"/>
  <c r="L38" i="4" s="1"/>
  <c r="K39" i="4"/>
  <c r="L39" i="4" s="1"/>
  <c r="K40" i="4"/>
  <c r="L40" i="4" s="1"/>
  <c r="K41" i="4"/>
  <c r="L41" i="4" s="1"/>
  <c r="K42" i="4"/>
  <c r="H43" i="4"/>
  <c r="K43" i="4"/>
  <c r="L43" i="4" s="1"/>
  <c r="H44" i="4"/>
  <c r="K44" i="4"/>
  <c r="M44" i="4" s="1"/>
  <c r="H45" i="4"/>
  <c r="K45" i="4"/>
  <c r="M45" i="4" s="1"/>
  <c r="H46" i="4"/>
  <c r="K46" i="4"/>
  <c r="L46" i="4" s="1"/>
  <c r="H47" i="4"/>
  <c r="K47" i="4"/>
  <c r="H48" i="4"/>
  <c r="K48" i="4"/>
  <c r="L48" i="4" s="1"/>
  <c r="H49" i="4"/>
  <c r="K49" i="4"/>
  <c r="M49" i="4" s="1"/>
  <c r="H50" i="4"/>
  <c r="K50" i="4"/>
  <c r="M50" i="4" s="1"/>
  <c r="K51" i="4"/>
  <c r="M51" i="4" s="1"/>
  <c r="H52" i="4"/>
  <c r="K52" i="4"/>
  <c r="H53" i="4"/>
  <c r="K53" i="4"/>
  <c r="M53" i="4" s="1"/>
  <c r="H55" i="4"/>
  <c r="K55" i="4"/>
  <c r="L55" i="4" s="1"/>
  <c r="H56" i="4"/>
  <c r="K56" i="4"/>
  <c r="L56" i="4" s="1"/>
  <c r="H59" i="4"/>
  <c r="K57" i="4"/>
  <c r="L57" i="4" s="1"/>
  <c r="K58" i="4"/>
  <c r="L58" i="4" s="1"/>
  <c r="K59" i="4"/>
  <c r="L59" i="4" s="1"/>
  <c r="K60" i="4"/>
  <c r="L60" i="4" s="1"/>
  <c r="K61" i="4"/>
  <c r="L61" i="4" s="1"/>
  <c r="H63" i="4"/>
  <c r="K63" i="4"/>
  <c r="M63" i="4" s="1"/>
  <c r="H64" i="4"/>
  <c r="K64" i="4"/>
  <c r="L64" i="4" s="1"/>
  <c r="H65" i="4"/>
  <c r="K65" i="4"/>
  <c r="L65" i="4" s="1"/>
  <c r="K66" i="4"/>
  <c r="L66" i="4" s="1"/>
  <c r="K67" i="4"/>
  <c r="L67" i="4" s="1"/>
  <c r="H68" i="4"/>
  <c r="K68" i="4"/>
  <c r="M68" i="4" s="1"/>
  <c r="H69" i="4"/>
  <c r="K69" i="4"/>
  <c r="L69" i="4" s="1"/>
  <c r="H70" i="4"/>
  <c r="K70" i="4"/>
  <c r="H71" i="4"/>
  <c r="K71" i="4"/>
  <c r="K72" i="4"/>
  <c r="H73" i="4"/>
  <c r="K73" i="4"/>
  <c r="L73" i="4" s="1"/>
  <c r="H74" i="4"/>
  <c r="K74" i="4"/>
  <c r="M74" i="4" s="1"/>
  <c r="H75" i="4"/>
  <c r="K75" i="4"/>
  <c r="L75" i="4" s="1"/>
  <c r="H76" i="4"/>
  <c r="K76" i="4"/>
  <c r="L76" i="4" s="1"/>
  <c r="H77" i="4"/>
  <c r="K77" i="4"/>
  <c r="M77" i="4" s="1"/>
  <c r="H78" i="4"/>
  <c r="K78" i="4"/>
  <c r="H79" i="4"/>
  <c r="K79" i="4"/>
  <c r="M79" i="4" s="1"/>
  <c r="H80" i="4"/>
  <c r="K80" i="4"/>
  <c r="M80" i="4" s="1"/>
  <c r="E15" i="4" l="1"/>
  <c r="E16" i="4"/>
  <c r="M62" i="4"/>
  <c r="N62" i="4" s="1"/>
  <c r="M54" i="4"/>
  <c r="N54" i="4" s="1"/>
  <c r="M32" i="4"/>
  <c r="N32" i="4" s="1"/>
  <c r="M61" i="4"/>
  <c r="L22" i="4"/>
  <c r="N22" i="4" s="1"/>
  <c r="H57" i="4"/>
  <c r="L80" i="4"/>
  <c r="N80" i="4" s="1"/>
  <c r="M21" i="4"/>
  <c r="N21" i="4" s="1"/>
  <c r="H60" i="4"/>
  <c r="M31" i="4"/>
  <c r="N31" i="4" s="1"/>
  <c r="H66" i="4"/>
  <c r="N61" i="4"/>
  <c r="M55" i="4"/>
  <c r="N55" i="4" s="1"/>
  <c r="H58" i="4"/>
  <c r="H72" i="4"/>
  <c r="M60" i="4"/>
  <c r="N60" i="4" s="1"/>
  <c r="M56" i="4"/>
  <c r="N56" i="4" s="1"/>
  <c r="M76" i="4"/>
  <c r="N76" i="4" s="1"/>
  <c r="H51" i="4"/>
  <c r="M46" i="4"/>
  <c r="N46" i="4" s="1"/>
  <c r="M20" i="4"/>
  <c r="N20" i="4" s="1"/>
  <c r="M7" i="4"/>
  <c r="N7" i="4" s="1"/>
  <c r="L77" i="4"/>
  <c r="N77" i="4" s="1"/>
  <c r="M75" i="4"/>
  <c r="N75" i="4" s="1"/>
  <c r="L45" i="4"/>
  <c r="N45" i="4" s="1"/>
  <c r="M43" i="4"/>
  <c r="N43" i="4" s="1"/>
  <c r="M35" i="4"/>
  <c r="N35" i="4" s="1"/>
  <c r="L28" i="4"/>
  <c r="N28" i="4" s="1"/>
  <c r="L79" i="4"/>
  <c r="N79" i="4" s="1"/>
  <c r="L63" i="4"/>
  <c r="N63" i="4" s="1"/>
  <c r="L30" i="4"/>
  <c r="N30" i="4" s="1"/>
  <c r="L18" i="4"/>
  <c r="N18" i="4" s="1"/>
  <c r="M17" i="4"/>
  <c r="N17" i="4" s="1"/>
  <c r="M73" i="4"/>
  <c r="N73" i="4" s="1"/>
  <c r="M67" i="4"/>
  <c r="N67" i="4" s="1"/>
  <c r="M66" i="4"/>
  <c r="N66" i="4" s="1"/>
  <c r="M65" i="4"/>
  <c r="N65" i="4" s="1"/>
  <c r="M64" i="4"/>
  <c r="N64" i="4" s="1"/>
  <c r="M59" i="4"/>
  <c r="N59" i="4" s="1"/>
  <c r="M58" i="4"/>
  <c r="N58" i="4" s="1"/>
  <c r="M57" i="4"/>
  <c r="N57" i="4" s="1"/>
  <c r="L51" i="4"/>
  <c r="N51" i="4" s="1"/>
  <c r="L50" i="4"/>
  <c r="N50" i="4" s="1"/>
  <c r="M48" i="4"/>
  <c r="N48" i="4" s="1"/>
  <c r="L44" i="4"/>
  <c r="N44" i="4" s="1"/>
  <c r="L36" i="4"/>
  <c r="N36" i="4" s="1"/>
  <c r="L33" i="4"/>
  <c r="N33" i="4" s="1"/>
  <c r="L26" i="4"/>
  <c r="N26" i="4" s="1"/>
  <c r="M23" i="4"/>
  <c r="N23" i="4" s="1"/>
  <c r="H9" i="4"/>
  <c r="L74" i="4"/>
  <c r="N74" i="4" s="1"/>
  <c r="M69" i="4"/>
  <c r="N69" i="4" s="1"/>
  <c r="L68" i="4"/>
  <c r="N68" i="4" s="1"/>
  <c r="L53" i="4"/>
  <c r="N53" i="4" s="1"/>
  <c r="L49" i="4"/>
  <c r="N49" i="4" s="1"/>
  <c r="M27" i="4"/>
  <c r="N27" i="4" s="1"/>
  <c r="L9" i="4"/>
  <c r="N9" i="4" s="1"/>
  <c r="L78" i="4"/>
  <c r="M78" i="4"/>
  <c r="L47" i="4"/>
  <c r="M47" i="4"/>
  <c r="L72" i="4"/>
  <c r="M72" i="4"/>
  <c r="L71" i="4"/>
  <c r="M71" i="4"/>
  <c r="L70" i="4"/>
  <c r="M70" i="4"/>
  <c r="L52" i="4"/>
  <c r="M52" i="4"/>
  <c r="L42" i="4"/>
  <c r="M42" i="4"/>
  <c r="M41" i="4"/>
  <c r="N41" i="4" s="1"/>
  <c r="M40" i="4"/>
  <c r="N40" i="4" s="1"/>
  <c r="M39" i="4"/>
  <c r="N39" i="4" s="1"/>
  <c r="M38" i="4"/>
  <c r="N38" i="4" s="1"/>
  <c r="M37" i="4"/>
  <c r="N37" i="4" s="1"/>
  <c r="M34" i="4"/>
  <c r="N34" i="4" s="1"/>
  <c r="M29" i="4"/>
  <c r="N29" i="4" s="1"/>
  <c r="M19" i="4"/>
  <c r="N19" i="4" s="1"/>
  <c r="M10" i="4"/>
  <c r="N10" i="4" s="1"/>
  <c r="H22" i="4"/>
  <c r="H61" i="4" l="1"/>
  <c r="H67" i="4"/>
  <c r="H39" i="4"/>
  <c r="N70" i="4"/>
  <c r="N72" i="4"/>
  <c r="N78" i="4"/>
  <c r="N52" i="4"/>
  <c r="N47" i="4"/>
  <c r="N42" i="4"/>
  <c r="N71" i="4"/>
  <c r="H40" i="4" l="1"/>
  <c r="H41" i="4" l="1"/>
  <c r="H42" i="4"/>
</calcChain>
</file>

<file path=xl/sharedStrings.xml><?xml version="1.0" encoding="utf-8"?>
<sst xmlns="http://schemas.openxmlformats.org/spreadsheetml/2006/main" count="100" uniqueCount="83">
  <si>
    <r>
      <rPr>
        <b/>
        <sz val="11"/>
        <color rgb="FF2A2A2A"/>
        <rFont val="Tahoma"/>
        <family val="2"/>
      </rPr>
      <t>INFORME DE HORAS EXTRAS PERSONAL TECNICO</t>
    </r>
  </si>
  <si>
    <r>
      <rPr>
        <sz val="11"/>
        <rFont val="Lucida Sans Unicode"/>
        <family val="2"/>
      </rPr>
      <t xml:space="preserve">Lic Melissa Moran
</t>
    </r>
    <r>
      <rPr>
        <sz val="10"/>
        <color rgb="FF2A2A2A"/>
        <rFont val="Lucida Sans Unicode"/>
        <family val="2"/>
      </rPr>
      <t xml:space="preserve">TALENTO HUMANO
</t>
    </r>
    <r>
      <rPr>
        <u/>
        <sz val="11"/>
        <color rgb="FF2A2A2A"/>
        <rFont val="Lucida Sans Unicode"/>
        <family val="2"/>
      </rPr>
      <t>Corporación Turbonet S.A.                                                                            </t>
    </r>
  </si>
  <si>
    <r>
      <rPr>
        <sz val="11"/>
        <color rgb="FF2A2A2A"/>
        <rFont val="Lucida Sans Unicode"/>
        <family val="2"/>
      </rPr>
      <t xml:space="preserve">Reporte de horas extraordinarias en el área de proyectos detalladas por día con las asignaciones al personal correspondiente en Vinces - Baba - Jujan -
</t>
    </r>
    <r>
      <rPr>
        <sz val="11"/>
        <color rgb="FF2A2A2A"/>
        <rFont val="Lucida Sans Unicode"/>
        <family val="2"/>
      </rPr>
      <t>Tres postes y San juan en el mes de diciembre del 2022.</t>
    </r>
  </si>
  <si>
    <r>
      <rPr>
        <b/>
        <sz val="10"/>
        <rFont val="Calibri"/>
        <family val="1"/>
      </rPr>
      <t>FECHA</t>
    </r>
  </si>
  <si>
    <t>HORA SALIDA</t>
  </si>
  <si>
    <t>HORA SALIDA 2</t>
  </si>
  <si>
    <t>HORAS EXTRAS</t>
  </si>
  <si>
    <r>
      <rPr>
        <b/>
        <sz val="10"/>
        <rFont val="Calibri"/>
        <family val="1"/>
      </rPr>
      <t>GESTIÓN</t>
    </r>
  </si>
  <si>
    <r>
      <rPr>
        <b/>
        <sz val="10"/>
        <rFont val="Calibri"/>
        <family val="1"/>
      </rPr>
      <t>ZONA</t>
    </r>
  </si>
  <si>
    <t>TÉCNICOS</t>
  </si>
  <si>
    <t>N° HORAS SUP. 50%</t>
  </si>
  <si>
    <t>N° HORAS EXT. 100%</t>
  </si>
  <si>
    <t>Valor por hora</t>
  </si>
  <si>
    <t>COSTO HORAS SUP. 50%</t>
  </si>
  <si>
    <t>HORAS SUPLEMETARIAS 50%</t>
  </si>
  <si>
    <t>HORAS EXTRAORDINARIAS 100%</t>
  </si>
  <si>
    <t>SUELDO</t>
  </si>
  <si>
    <t>COSTO HORAS EXT. 100%</t>
  </si>
  <si>
    <t>Etiquetas de fila</t>
  </si>
  <si>
    <t>Total general</t>
  </si>
  <si>
    <t>Suma de N° HORAS SUP. 50%</t>
  </si>
  <si>
    <t>Suma de N° HORAS EXT. 100%</t>
  </si>
  <si>
    <t>Suma de COSTO HORAS SUP. 50%</t>
  </si>
  <si>
    <t>Suma de COSTO HORAS EXT. 100%</t>
  </si>
  <si>
    <t>TOTAL A PAGAR</t>
  </si>
  <si>
    <t>Suma de TOTAL A PAGAR</t>
  </si>
  <si>
    <t>INFORME DE HORAS EXTRAS PERSONAL OPERATIVO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</si>
  <si>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el signo de + junto a cada tecnico puede hacer clic para verificar la gestión realizada en las horas indicadas por la respectiva fecha .</t>
    </r>
  </si>
  <si>
    <t>Edgar Joan Montes Zambrano</t>
  </si>
  <si>
    <t>Joffre Adallberto Aguirre Espinoza</t>
  </si>
  <si>
    <t>Diego Wladimir Arias Diaz</t>
  </si>
  <si>
    <t>Jefferson Daniel Espinoza Peña</t>
  </si>
  <si>
    <t>Victor Rafael Leal Yeguez</t>
  </si>
  <si>
    <t>Cesar Rene Paredes Bustamante</t>
  </si>
  <si>
    <t>Aurelio Arturo Torres Sanchez</t>
  </si>
  <si>
    <t>Robert Josue Sanchez Tello</t>
  </si>
  <si>
    <t>Jose Antonio Naranjo Vera</t>
  </si>
  <si>
    <t>Juan Manuel Montece Morales</t>
  </si>
  <si>
    <t>Tyrone Leonel Naranjo Vera</t>
  </si>
  <si>
    <t>Cristhian Joffre Valenzuela Junco</t>
  </si>
  <si>
    <t>Vinces, 27 de junio de 2023</t>
  </si>
  <si>
    <t>sábado, 01 julio 2023</t>
  </si>
  <si>
    <t>domingo, 02 julio 2023</t>
  </si>
  <si>
    <t>lunes, 03 julio 2023</t>
  </si>
  <si>
    <t>martes, 04 julio 2023</t>
  </si>
  <si>
    <t>miércoles, 05 julio 2023</t>
  </si>
  <si>
    <t>jueves, 06 julio 2023</t>
  </si>
  <si>
    <t>viernes, 07 julio 2023</t>
  </si>
  <si>
    <t>sábado, 08 julio 2023</t>
  </si>
  <si>
    <t>domingo, 09 julio 2023</t>
  </si>
  <si>
    <t>lunes, 10 julio 2023</t>
  </si>
  <si>
    <t>martes, 11 julio 2023</t>
  </si>
  <si>
    <t>miércoles, 12 julio 2023</t>
  </si>
  <si>
    <t>jueves, 13 julio 2023</t>
  </si>
  <si>
    <t>viernes, 14 julio 2023</t>
  </si>
  <si>
    <t>sábado, 15 julio 2023</t>
  </si>
  <si>
    <t>domingo, 16 julio 2023</t>
  </si>
  <si>
    <t>lunes, 17 julio 2023</t>
  </si>
  <si>
    <t>martes, 18 julio 2023</t>
  </si>
  <si>
    <t>miércoles, 19 julio 2023</t>
  </si>
  <si>
    <t>jueves, 20 julio 2023</t>
  </si>
  <si>
    <t>viernes, 21 julio 2023</t>
  </si>
  <si>
    <t>sábado, 22 julio 2023</t>
  </si>
  <si>
    <t>domingo, 23 julio 2023</t>
  </si>
  <si>
    <t>lunes, 24 julio 2023</t>
  </si>
  <si>
    <t>martes, 25 julio 2023</t>
  </si>
  <si>
    <t>miércoles, 26 julio 2023</t>
  </si>
  <si>
    <t>jueves, 27 julio 2023</t>
  </si>
  <si>
    <t>viernes, 28 julio 2023</t>
  </si>
  <si>
    <t>sábado, 29 julio 2023</t>
  </si>
  <si>
    <t>domingo, 30 julio 2023</t>
  </si>
  <si>
    <t>Carlos Julio Mora Tamayo</t>
  </si>
  <si>
    <t>Jhonn Anthonny Patiño Santillan</t>
  </si>
  <si>
    <t>CULMINACION DE INSTALACIONES Y SOPORTES</t>
  </si>
  <si>
    <t>REUBICACION DEL CLIENTE CARRIEL LITARDO JOSE</t>
  </si>
  <si>
    <t xml:space="preserve">INSTALACION DE CAJAS NAPS EN LA UNION </t>
  </si>
  <si>
    <t>SOPORTE DE CLIENTE FRANKLIN MORA</t>
  </si>
  <si>
    <t>ACTIVACION DEL CLIENTE HU JENWEI</t>
  </si>
  <si>
    <t>SOPORTE DEL CLIENTE MONTES DANIELA</t>
  </si>
  <si>
    <t>Carlos Jhonny Galarza Rosero</t>
  </si>
  <si>
    <t xml:space="preserve">CAIDA DE ENLACE DE RADIO, LAS MALVINAS Y MIGRACION DEL CLIENTE JULIO GALLARDO </t>
  </si>
  <si>
    <t xml:space="preserve">SOPORTE DEL CLIENTE MURILLO CRISTIAN </t>
  </si>
  <si>
    <t>ACTIVACION DEL CLIENTE JANETH VILLAMAR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</si>
</sst>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[$-F400]h:mm:ss\ AM/PM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name val="Lucida Sans Unicode"/>
      <family val="2"/>
    </font>
    <font>
      <sz val="11"/>
      <color rgb="FF2A2A2A"/>
      <name val="Lucida Sans Unicode"/>
      <family val="2"/>
    </font>
    <font>
      <b/>
      <sz val="11"/>
      <name val="Tahoma"/>
      <family val="2"/>
    </font>
    <font>
      <b/>
      <sz val="11"/>
      <color rgb="FF2A2A2A"/>
      <name val="Tahoma"/>
      <family val="2"/>
    </font>
    <font>
      <sz val="10"/>
      <color rgb="FF2A2A2A"/>
      <name val="Lucida Sans Unicode"/>
      <family val="2"/>
    </font>
    <font>
      <u/>
      <sz val="11"/>
      <color rgb="FF2A2A2A"/>
      <name val="Lucida Sans Unicode"/>
      <family val="2"/>
    </font>
    <font>
      <b/>
      <sz val="10"/>
      <name val="Calibri"/>
      <family val="1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83E4B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2C74B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4" borderId="17" applyNumberFormat="0" applyAlignment="0" applyProtection="0"/>
  </cellStyleXfs>
  <cellXfs count="95">
    <xf numFmtId="0" fontId="0" fillId="0" borderId="0" xfId="0"/>
    <xf numFmtId="165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left" vertical="top"/>
    </xf>
    <xf numFmtId="164" fontId="0" fillId="0" borderId="0" xfId="0" applyNumberFormat="1"/>
    <xf numFmtId="0" fontId="0" fillId="0" borderId="7" xfId="0" applyBorder="1"/>
    <xf numFmtId="0" fontId="0" fillId="0" borderId="0" xfId="0" applyAlignment="1">
      <alignment horizontal="center" vertical="center"/>
    </xf>
    <xf numFmtId="44" fontId="1" fillId="0" borderId="0" xfId="0" applyNumberFormat="1" applyFont="1" applyAlignment="1">
      <alignment vertical="top" wrapText="1"/>
    </xf>
    <xf numFmtId="44" fontId="3" fillId="0" borderId="0" xfId="0" applyNumberFormat="1" applyFont="1" applyAlignment="1">
      <alignment vertical="top" wrapText="1"/>
    </xf>
    <xf numFmtId="44" fontId="0" fillId="0" borderId="0" xfId="0" applyNumberFormat="1" applyAlignment="1">
      <alignment vertical="top" wrapText="1"/>
    </xf>
    <xf numFmtId="44" fontId="0" fillId="0" borderId="0" xfId="0" applyNumberFormat="1" applyAlignment="1">
      <alignment horizontal="left" vertical="top"/>
    </xf>
    <xf numFmtId="44" fontId="7" fillId="2" borderId="8" xfId="0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4" fontId="7" fillId="2" borderId="9" xfId="0" applyNumberFormat="1" applyFont="1" applyFill="1" applyBorder="1" applyAlignment="1">
      <alignment horizontal="center" vertical="center" wrapText="1"/>
    </xf>
    <xf numFmtId="44" fontId="7" fillId="2" borderId="10" xfId="0" applyNumberFormat="1" applyFont="1" applyFill="1" applyBorder="1" applyAlignment="1">
      <alignment horizontal="center" vertical="center" wrapText="1"/>
    </xf>
    <xf numFmtId="44" fontId="7" fillId="2" borderId="1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4" fontId="7" fillId="2" borderId="15" xfId="0" applyNumberFormat="1" applyFont="1" applyFill="1" applyBorder="1" applyAlignment="1">
      <alignment horizontal="center" vertical="center" wrapText="1"/>
    </xf>
    <xf numFmtId="165" fontId="7" fillId="2" borderId="16" xfId="0" applyNumberFormat="1" applyFont="1" applyFill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46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46" fontId="0" fillId="0" borderId="13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/>
    </xf>
    <xf numFmtId="44" fontId="0" fillId="0" borderId="14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5" borderId="17" xfId="1" applyFont="1" applyFill="1"/>
    <xf numFmtId="0" fontId="0" fillId="0" borderId="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44" fontId="0" fillId="6" borderId="5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14" fillId="6" borderId="17" xfId="1" applyFont="1" applyFill="1"/>
    <xf numFmtId="164" fontId="0" fillId="6" borderId="5" xfId="0" applyNumberFormat="1" applyFill="1" applyBorder="1" applyAlignment="1">
      <alignment horizontal="center" vertical="center" wrapText="1"/>
    </xf>
    <xf numFmtId="46" fontId="0" fillId="6" borderId="5" xfId="0" applyNumberFormat="1" applyFill="1" applyBorder="1" applyAlignment="1">
      <alignment horizontal="center" vertical="center" wrapText="1"/>
    </xf>
    <xf numFmtId="4" fontId="0" fillId="6" borderId="5" xfId="0" applyNumberFormat="1" applyFill="1" applyBorder="1" applyAlignment="1">
      <alignment horizontal="center" vertical="center"/>
    </xf>
    <xf numFmtId="44" fontId="0" fillId="6" borderId="6" xfId="0" applyNumberFormat="1" applyFill="1" applyBorder="1" applyAlignment="1">
      <alignment horizontal="center" vertical="center"/>
    </xf>
    <xf numFmtId="0" fontId="0" fillId="6" borderId="18" xfId="0" applyFill="1" applyBorder="1" applyAlignment="1">
      <alignment horizontal="left" vertical="center"/>
    </xf>
    <xf numFmtId="44" fontId="0" fillId="6" borderId="19" xfId="0" applyNumberForma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wrapText="1"/>
    </xf>
    <xf numFmtId="164" fontId="0" fillId="6" borderId="19" xfId="0" applyNumberFormat="1" applyFill="1" applyBorder="1" applyAlignment="1">
      <alignment horizontal="center" vertical="center" wrapText="1"/>
    </xf>
    <xf numFmtId="46" fontId="0" fillId="6" borderId="19" xfId="0" applyNumberFormat="1" applyFill="1" applyBorder="1" applyAlignment="1">
      <alignment horizontal="center" vertical="center" wrapText="1"/>
    </xf>
    <xf numFmtId="4" fontId="0" fillId="6" borderId="19" xfId="0" applyNumberFormat="1" applyFill="1" applyBorder="1" applyAlignment="1">
      <alignment horizontal="center" vertical="center"/>
    </xf>
    <xf numFmtId="44" fontId="0" fillId="6" borderId="20" xfId="0" applyNumberForma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44" fontId="0" fillId="7" borderId="2" xfId="0" applyNumberForma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14" fillId="7" borderId="17" xfId="1" applyFont="1" applyFill="1"/>
    <xf numFmtId="164" fontId="0" fillId="7" borderId="2" xfId="0" applyNumberFormat="1" applyFill="1" applyBorder="1" applyAlignment="1">
      <alignment horizontal="center" vertical="center" wrapText="1"/>
    </xf>
    <xf numFmtId="46" fontId="0" fillId="7" borderId="2" xfId="0" applyNumberFormat="1" applyFill="1" applyBorder="1" applyAlignment="1">
      <alignment horizontal="center" vertical="center" wrapText="1"/>
    </xf>
    <xf numFmtId="4" fontId="0" fillId="7" borderId="2" xfId="0" applyNumberFormat="1" applyFill="1" applyBorder="1" applyAlignment="1">
      <alignment horizontal="center" vertical="center"/>
    </xf>
    <xf numFmtId="44" fontId="0" fillId="7" borderId="3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44" fontId="0" fillId="6" borderId="2" xfId="0" applyNumberForma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6" fontId="0" fillId="6" borderId="2" xfId="0" applyNumberFormat="1" applyFill="1" applyBorder="1" applyAlignment="1">
      <alignment horizontal="center" vertical="center" wrapText="1"/>
    </xf>
    <xf numFmtId="4" fontId="0" fillId="6" borderId="2" xfId="0" applyNumberFormat="1" applyFill="1" applyBorder="1" applyAlignment="1">
      <alignment horizontal="center" vertical="center"/>
    </xf>
    <xf numFmtId="44" fontId="0" fillId="6" borderId="3" xfId="0" applyNumberForma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</cellXfs>
  <cellStyles count="2">
    <cellStyle name="Normal" xfId="0" builtinId="0"/>
    <cellStyle name="Salida" xfId="1" builtinId="21"/>
  </cellStyles>
  <dxfs count="43">
    <dxf>
      <alignment vertical="center" readingOrder="0"/>
    </dxf>
    <dxf>
      <alignment horizontal="center" readingOrder="0"/>
    </dxf>
    <dxf>
      <numFmt numFmtId="34" formatCode="_ &quot;$&quot;* #,##0.00_ ;_ &quot;$&quot;* \-#,##0.00_ ;_ &quot;$&quot;* &quot;-&quot;??_ ;_ @_ 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6" formatCode="0.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numFmt numFmtId="167" formatCode="0.0000"/>
    </dxf>
    <dxf>
      <alignment vertic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SONAL" refreshedDate="45016.488724189818" createdVersion="6" refreshedVersion="6" minRefreshableVersion="3" recordCount="65" xr:uid="{00000000-000A-0000-FFFF-FFFF00000000}">
  <cacheSource type="worksheet">
    <worksheetSource ref="A6:N80" sheet="DATA"/>
  </cacheSource>
  <cacheFields count="14">
    <cacheField name="TÉCNICOS" numFmtId="0">
      <sharedItems count="12">
        <s v="Tyrone Leonel Naranjo Vera"/>
        <s v="Cristhian Joffre Valenzuela Junco"/>
        <s v="Cesar Rene Paredes Bustamante"/>
        <s v="Joffre Adallberto Aguirre Espinoza"/>
        <s v="Edgar Joan Montes Zambrano"/>
        <s v="Robert Josue Sanchez Tello"/>
        <s v="Jose Antonio Naranjo Vera"/>
        <s v="Diego Wladimir Arias Diaz"/>
        <s v="Aurelio Arturo Torres Sanchez"/>
        <s v="Juan Manuel Montece Morales"/>
        <s v="Jefferson Daniel Espinoza Peña"/>
        <s v="Victor Rafael Leal Yeguez"/>
      </sharedItems>
    </cacheField>
    <cacheField name="SUELDO" numFmtId="44">
      <sharedItems containsSemiMixedTypes="0" containsString="0" containsNumber="1" containsInteger="1" minValue="450" maxValue="510"/>
    </cacheField>
    <cacheField name="GESTIÓN" numFmtId="0">
      <sharedItems containsBlank="1" count="22">
        <s v="REPARACIONES EN VINCES E INSTALACIONES"/>
        <s v="INSTALACION DE CLIENTE RIVERA RIVAS ALEXIS JOAN "/>
        <s v="INSTALACIONES ASIGNADAS EN RUTA Y REPARACION DE CAJA EN SANTA MARTHA"/>
        <s v="INSTALACION CLIENTE CASTILLO CERCADO GLENDA"/>
        <s v="HABILITACION DE RAMAL EN LA CHONTILLA "/>
        <m/>
        <s v="CORTE DE FIBRA DE CLIENTES EN TRES POSTES Y BABA"/>
        <s v="INSTALACION DE CLIENTE MANJARREZ PACHECO EVELIN"/>
        <s v="GESTION SEGÚN RUTA ASIGNADA"/>
        <s v="TENDIDO DE FIBRA 48 HILOS Y COLOCACION DE MANGA DE PASO Y DISTRIBUCION "/>
        <s v="REEMPLAZO DE FIBRA EN CONCEPCION Y AYUDA A INSTALACIONES AL GRUPO 7 Y REPARACION DE CAJA  NAP EN SAN FRANCISCO Y RESOLUCION DE CORTE EN VINCES"/>
        <s v="INSTALACIONE EN SANTA MARTHA Y RESOLUCION DE CORTE DEL CLIENTE MUÑOZ MEDINA NESTOR"/>
        <s v="CAMBIO DE DOMICILIO Y SOPORTE A CLIENTES EN CORTE"/>
        <s v="INSTALACION DE ONTS PARA EL PUNTO DE TRANSMISION DE LAS REGATAS DE VINCES"/>
        <s v="REPARACION CAJA SIN POTENCIA EN EL CENTRO DE VINCES, CORTE DE FIBRA"/>
        <s v="REPARACION DE CORTE EN LA CAMPIÑA Y MIGRACION DE CLIENTES EN SANTA MARTHA"/>
        <s v="REPARACION DE FIBRA ARRANCADA EN LA CAMPIÑA POR MAQUINARIA DE LA PREFECTURA, REPARAR DISRTRIBUICION EN LA PISTA Y MIGRACION EN SANTA MARTHA"/>
        <s v="MIGRACIONES EN SANTA MARTHA Y REPARACION DE PON EN CDLA LAS ROSAS"/>
        <s v="REPARACION DE CAJA SIN POTENCIA EN JUJAN E INSTALACIONES EN LA ISLA DE BEJUCAL Y SOPORTES EN BABA"/>
        <s v="REPARACION DE ATENUACION DE CLIENTE VALENZUELA LOPEZ VICTOR"/>
        <s v="REPARACION DE CORTE DEL CLIENTE BUSTAMANTE JURADO MILTON GUILLERMO "/>
        <s v="INSTALACION DEL CLIENTE VALENZUELA ROSADO JONATHAN Y RESOLUCION DE INTERNET LENTO AL CLIENTE ALMEIDA MOISES"/>
      </sharedItems>
    </cacheField>
    <cacheField name="ZONA" numFmtId="0">
      <sharedItems containsNonDate="0" containsString="0" containsBlank="1"/>
    </cacheField>
    <cacheField name="FECHA" numFmtId="0">
      <sharedItems count="21">
        <s v="martes, 28 febrero 2023"/>
        <s v="jueves, 02 marzo 2023"/>
        <s v="viernes, 03 marzo 2023"/>
        <s v="sábado, 04 marzo 2023"/>
        <s v="lunes, 06 marzo 2023"/>
        <s v="martes, 07 marzo 2023"/>
        <s v="viernes, 10 marzo 2023"/>
        <s v="lunes, 13 marzo 2023"/>
        <s v="miércoles, 15 marzo 2023"/>
        <s v="viernes, 17 marzo 2023"/>
        <s v="sábado, 18 marzo 2023"/>
        <s v="domingo, 19 marzo 2023"/>
        <s v="Lunes, 20 marzo 2023"/>
        <s v="martes, 21 marzo 2023"/>
        <s v="miércoles, 22 marzo 2023"/>
        <s v="jueves, 23 marzo 2023"/>
        <s v="viernes, 24 marzo 2023"/>
        <s v="sábado, 25 marzo 2023"/>
        <s v="lunes, 27 marzo 2023"/>
        <s v="martes, 28 marzo 2023"/>
        <s v="miércoles, 08 marzo 2023" u="1"/>
      </sharedItems>
    </cacheField>
    <cacheField name="HORA SALIDA" numFmtId="164">
      <sharedItems containsSemiMixedTypes="0" containsNonDate="0" containsDate="1" containsString="0" minDate="1899-12-30T08:00:00" maxDate="1899-12-30T17:00:00"/>
    </cacheField>
    <cacheField name="HORA SALIDA 2" numFmtId="164">
      <sharedItems containsSemiMixedTypes="0" containsNonDate="0" containsDate="1" containsString="0" minDate="1899-12-30T13:00:00" maxDate="1899-12-30T20:00:00"/>
    </cacheField>
    <cacheField name="HORAS EXTRAS" numFmtId="46">
      <sharedItems containsSemiMixedTypes="0" containsNonDate="0" containsDate="1" containsString="0" minDate="1899-12-30T01:00:00" maxDate="1899-12-30T05:00:00"/>
    </cacheField>
    <cacheField name="N° HORAS SUP. 50%" numFmtId="4">
      <sharedItems containsSemiMixedTypes="0" containsString="0" containsNumber="1" minValue="0" maxValue="3"/>
    </cacheField>
    <cacheField name="N° HORAS EXT. 100%" numFmtId="4">
      <sharedItems containsSemiMixedTypes="0" containsString="0" containsNumber="1" containsInteger="1" minValue="0" maxValue="5"/>
    </cacheField>
    <cacheField name="Valor por hora" numFmtId="44">
      <sharedItems containsSemiMixedTypes="0" containsString="0" containsNumber="1" minValue="1.875" maxValue="2.125"/>
    </cacheField>
    <cacheField name="COSTO HORAS SUP. 50%" numFmtId="44">
      <sharedItems containsSemiMixedTypes="0" containsString="0" containsNumber="1" minValue="0" maxValue="9.5625"/>
    </cacheField>
    <cacheField name="COSTO HORAS EXT. 100%" numFmtId="44">
      <sharedItems containsSemiMixedTypes="0" containsString="0" containsNumber="1" minValue="0" maxValue="18.75"/>
    </cacheField>
    <cacheField name="TOTAL A PAGAR" numFmtId="44">
      <sharedItems containsSemiMixedTypes="0" containsString="0" containsNumber="1" minValue="2.8125" maxValue="18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">
  <r>
    <x v="0"/>
    <n v="510"/>
    <x v="0"/>
    <m/>
    <x v="0"/>
    <d v="1899-12-30T17:00:00"/>
    <d v="1899-12-30T19:00:00"/>
    <d v="1899-12-30T02:00:00"/>
    <n v="1.3"/>
    <n v="0"/>
    <n v="2.125"/>
    <n v="4.1437500000000007"/>
    <n v="0"/>
    <n v="4.1437500000000007"/>
  </r>
  <r>
    <x v="1"/>
    <n v="450"/>
    <x v="0"/>
    <m/>
    <x v="0"/>
    <d v="1899-12-30T17:00:00"/>
    <d v="1899-12-30T19:00:00"/>
    <d v="1899-12-30T02:00:00"/>
    <n v="2"/>
    <n v="0"/>
    <n v="1.875"/>
    <n v="5.625"/>
    <n v="0"/>
    <n v="5.625"/>
  </r>
  <r>
    <x v="2"/>
    <n v="450"/>
    <x v="1"/>
    <m/>
    <x v="1"/>
    <d v="1899-12-30T17:00:00"/>
    <d v="1899-12-30T20:00:00"/>
    <d v="1899-12-30T03:00:00"/>
    <n v="3"/>
    <n v="0"/>
    <n v="1.875"/>
    <n v="8.4375"/>
    <n v="0"/>
    <n v="8.4375"/>
  </r>
  <r>
    <x v="0"/>
    <n v="510"/>
    <x v="2"/>
    <m/>
    <x v="2"/>
    <d v="1899-12-30T17:00:00"/>
    <d v="1899-12-30T18:00:00"/>
    <d v="1899-12-30T01:00:00"/>
    <n v="1"/>
    <n v="0"/>
    <n v="2.125"/>
    <n v="3.1875"/>
    <n v="0"/>
    <n v="3.1875"/>
  </r>
  <r>
    <x v="1"/>
    <n v="450"/>
    <x v="2"/>
    <m/>
    <x v="2"/>
    <d v="1899-12-30T17:00:00"/>
    <d v="1899-12-30T18:00:00"/>
    <d v="1899-12-30T01:00:00"/>
    <n v="1"/>
    <n v="0"/>
    <n v="1.875"/>
    <n v="2.8125"/>
    <n v="0"/>
    <n v="2.8125"/>
  </r>
  <r>
    <x v="3"/>
    <n v="450"/>
    <x v="3"/>
    <m/>
    <x v="3"/>
    <d v="1899-12-30T15:00:00"/>
    <d v="1899-12-30T16:00:00"/>
    <d v="1899-12-30T01:00:00"/>
    <n v="1"/>
    <n v="0"/>
    <n v="1.875"/>
    <n v="2.8125"/>
    <n v="0"/>
    <n v="2.8125"/>
  </r>
  <r>
    <x v="4"/>
    <n v="450"/>
    <x v="4"/>
    <m/>
    <x v="3"/>
    <d v="1899-12-30T15:00:00"/>
    <d v="1899-12-30T16:00:00"/>
    <d v="1899-12-30T01:00:00"/>
    <n v="1"/>
    <n v="0"/>
    <n v="1.875"/>
    <n v="2.8125"/>
    <n v="0"/>
    <n v="2.8125"/>
  </r>
  <r>
    <x v="5"/>
    <n v="450"/>
    <x v="4"/>
    <m/>
    <x v="3"/>
    <d v="1899-12-30T15:00:00"/>
    <d v="1899-12-30T16:00:00"/>
    <d v="1899-12-30T01:00:00"/>
    <n v="1"/>
    <n v="0"/>
    <n v="1.875"/>
    <n v="2.8125"/>
    <n v="0"/>
    <n v="2.8125"/>
  </r>
  <r>
    <x v="6"/>
    <n v="450"/>
    <x v="4"/>
    <m/>
    <x v="3"/>
    <d v="1899-12-30T15:00:00"/>
    <d v="1899-12-30T16:00:00"/>
    <d v="1899-12-30T01:00:00"/>
    <n v="1"/>
    <n v="0"/>
    <n v="1.875"/>
    <n v="2.8125"/>
    <n v="0"/>
    <n v="2.8125"/>
  </r>
  <r>
    <x v="7"/>
    <n v="450"/>
    <x v="3"/>
    <m/>
    <x v="3"/>
    <d v="1899-12-30T15:00:00"/>
    <d v="1899-12-30T16:00:00"/>
    <d v="1899-12-30T01:00:00"/>
    <n v="1"/>
    <n v="0"/>
    <n v="1.875"/>
    <n v="2.8125"/>
    <n v="0"/>
    <n v="2.8125"/>
  </r>
  <r>
    <x v="8"/>
    <n v="450"/>
    <x v="5"/>
    <m/>
    <x v="3"/>
    <d v="1899-12-30T15:00:00"/>
    <d v="1899-12-30T17:00:00"/>
    <d v="1899-12-30T02:00:00"/>
    <n v="2"/>
    <n v="0"/>
    <n v="1.875"/>
    <n v="5.625"/>
    <n v="0"/>
    <n v="5.625"/>
  </r>
  <r>
    <x v="0"/>
    <n v="510"/>
    <x v="6"/>
    <m/>
    <x v="3"/>
    <d v="1899-12-30T15:00:00"/>
    <d v="1899-12-30T17:00:00"/>
    <d v="1899-12-30T02:00:00"/>
    <n v="2"/>
    <n v="0"/>
    <n v="2.125"/>
    <n v="6.375"/>
    <n v="0"/>
    <n v="6.375"/>
  </r>
  <r>
    <x v="1"/>
    <n v="450"/>
    <x v="6"/>
    <m/>
    <x v="3"/>
    <d v="1899-12-30T15:00:00"/>
    <d v="1899-12-30T17:00:00"/>
    <d v="1899-12-30T02:00:00"/>
    <n v="2"/>
    <n v="0"/>
    <n v="1.875"/>
    <n v="5.625"/>
    <n v="0"/>
    <n v="5.625"/>
  </r>
  <r>
    <x v="3"/>
    <n v="450"/>
    <x v="7"/>
    <m/>
    <x v="4"/>
    <d v="1899-12-30T17:00:00"/>
    <d v="1899-12-30T18:30:00"/>
    <d v="1899-12-30T01:30:00"/>
    <n v="1.3"/>
    <n v="0"/>
    <n v="1.875"/>
    <n v="3.65625"/>
    <n v="0"/>
    <n v="3.65625"/>
  </r>
  <r>
    <x v="7"/>
    <n v="450"/>
    <x v="7"/>
    <m/>
    <x v="4"/>
    <d v="1899-12-30T17:00:00"/>
    <d v="1899-12-30T18:30:00"/>
    <d v="1899-12-30T01:30:00"/>
    <n v="1.3"/>
    <n v="0"/>
    <n v="1.875"/>
    <n v="3.65625"/>
    <n v="0"/>
    <n v="3.65625"/>
  </r>
  <r>
    <x v="8"/>
    <n v="450"/>
    <x v="5"/>
    <m/>
    <x v="4"/>
    <d v="1899-12-30T17:00:00"/>
    <d v="1899-12-30T18:30:00"/>
    <d v="1899-12-30T01:30:00"/>
    <n v="1.3"/>
    <n v="0"/>
    <n v="1.875"/>
    <n v="3.65625"/>
    <n v="0"/>
    <n v="3.65625"/>
  </r>
  <r>
    <x v="4"/>
    <n v="450"/>
    <x v="8"/>
    <m/>
    <x v="5"/>
    <d v="1899-12-30T17:00:00"/>
    <d v="1899-12-30T18:30:00"/>
    <d v="1899-12-30T01:30:00"/>
    <n v="1.3"/>
    <n v="0"/>
    <n v="1.875"/>
    <n v="3.65625"/>
    <n v="0"/>
    <n v="3.65625"/>
  </r>
  <r>
    <x v="6"/>
    <n v="450"/>
    <x v="8"/>
    <m/>
    <x v="5"/>
    <d v="1899-12-30T17:00:00"/>
    <d v="1899-12-30T18:30:00"/>
    <d v="1899-12-30T01:30:00"/>
    <n v="1.3"/>
    <n v="0"/>
    <n v="1.875"/>
    <n v="3.65625"/>
    <n v="0"/>
    <n v="3.65625"/>
  </r>
  <r>
    <x v="5"/>
    <n v="450"/>
    <x v="8"/>
    <m/>
    <x v="5"/>
    <d v="1899-12-30T17:00:00"/>
    <d v="1899-12-30T18:30:00"/>
    <d v="1899-12-30T01:30:00"/>
    <n v="1.3"/>
    <n v="0"/>
    <n v="1.875"/>
    <n v="3.65625"/>
    <n v="0"/>
    <n v="3.65625"/>
  </r>
  <r>
    <x v="9"/>
    <n v="450"/>
    <x v="8"/>
    <m/>
    <x v="5"/>
    <d v="1899-12-30T17:00:00"/>
    <d v="1899-12-30T18:30:00"/>
    <d v="1899-12-30T01:30:00"/>
    <n v="1.3"/>
    <n v="0"/>
    <n v="1.875"/>
    <n v="3.65625"/>
    <n v="0"/>
    <n v="3.65625"/>
  </r>
  <r>
    <x v="8"/>
    <n v="450"/>
    <x v="5"/>
    <m/>
    <x v="6"/>
    <d v="1899-12-30T17:00:00"/>
    <d v="1899-12-30T18:30:00"/>
    <d v="1899-12-30T01:30:00"/>
    <n v="1.3"/>
    <n v="0"/>
    <n v="1.875"/>
    <n v="3.65625"/>
    <n v="0"/>
    <n v="3.65625"/>
  </r>
  <r>
    <x v="9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4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6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0"/>
    <n v="510"/>
    <x v="9"/>
    <m/>
    <x v="7"/>
    <d v="1899-12-30T17:00:00"/>
    <d v="1899-12-30T19:00:00"/>
    <d v="1899-12-30T02:00:00"/>
    <n v="2"/>
    <n v="0"/>
    <n v="2.125"/>
    <n v="6.375"/>
    <n v="0"/>
    <n v="6.375"/>
  </r>
  <r>
    <x v="10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5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8"/>
    <n v="450"/>
    <x v="5"/>
    <m/>
    <x v="8"/>
    <d v="1899-12-30T17:00:00"/>
    <d v="1899-12-30T19:00:00"/>
    <d v="1899-12-30T02:00:00"/>
    <n v="2"/>
    <n v="0"/>
    <n v="1.875"/>
    <n v="5.625"/>
    <n v="0"/>
    <n v="5.625"/>
  </r>
  <r>
    <x v="6"/>
    <n v="450"/>
    <x v="10"/>
    <m/>
    <x v="9"/>
    <d v="1899-12-30T17:00:00"/>
    <d v="1899-12-30T19:00:00"/>
    <d v="1899-12-30T02:00:00"/>
    <n v="2"/>
    <n v="0"/>
    <n v="1.875"/>
    <n v="5.625"/>
    <n v="0"/>
    <n v="5.625"/>
  </r>
  <r>
    <x v="9"/>
    <n v="450"/>
    <x v="10"/>
    <m/>
    <x v="9"/>
    <d v="1899-12-30T17:00:00"/>
    <d v="1899-12-30T19:00:00"/>
    <d v="1899-12-30T02:00:00"/>
    <n v="2"/>
    <n v="0"/>
    <n v="1.875"/>
    <n v="5.625"/>
    <n v="0"/>
    <n v="5.625"/>
  </r>
  <r>
    <x v="4"/>
    <n v="450"/>
    <x v="10"/>
    <m/>
    <x v="9"/>
    <d v="1899-12-30T17:00:00"/>
    <d v="1899-12-30T19:00:00"/>
    <d v="1899-12-30T02:00:00"/>
    <n v="2"/>
    <n v="0"/>
    <n v="1.875"/>
    <n v="5.625"/>
    <n v="0"/>
    <n v="5.625"/>
  </r>
  <r>
    <x v="0"/>
    <n v="510"/>
    <x v="11"/>
    <m/>
    <x v="9"/>
    <d v="1899-12-30T17:00:00"/>
    <d v="1899-12-30T19:30:00"/>
    <d v="1899-12-30T02:30:00"/>
    <n v="2.2999999999999998"/>
    <n v="0"/>
    <n v="2.125"/>
    <n v="7.3312499999999989"/>
    <n v="0"/>
    <n v="7.3312499999999989"/>
  </r>
  <r>
    <x v="1"/>
    <n v="450"/>
    <x v="11"/>
    <m/>
    <x v="9"/>
    <d v="1899-12-30T17:00:00"/>
    <d v="1899-12-30T19:30:00"/>
    <d v="1899-12-30T02:30:00"/>
    <n v="2.2999999999999998"/>
    <n v="0"/>
    <n v="1.875"/>
    <n v="6.46875"/>
    <n v="0"/>
    <n v="6.46875"/>
  </r>
  <r>
    <x v="4"/>
    <n v="450"/>
    <x v="12"/>
    <m/>
    <x v="10"/>
    <d v="1899-12-30T15:00:00"/>
    <d v="1899-12-30T16:30:00"/>
    <d v="1899-12-30T01:30:00"/>
    <n v="1.3"/>
    <n v="0"/>
    <n v="1.875"/>
    <n v="3.65625"/>
    <n v="0"/>
    <n v="3.65625"/>
  </r>
  <r>
    <x v="5"/>
    <n v="450"/>
    <x v="12"/>
    <m/>
    <x v="10"/>
    <d v="1899-12-30T15:00:00"/>
    <d v="1899-12-30T16:30:00"/>
    <d v="1899-12-30T01:30:00"/>
    <n v="1.3"/>
    <n v="0"/>
    <n v="1.875"/>
    <n v="3.65625"/>
    <n v="0"/>
    <n v="3.65625"/>
  </r>
  <r>
    <x v="6"/>
    <n v="450"/>
    <x v="12"/>
    <m/>
    <x v="10"/>
    <d v="1899-12-30T15:00:00"/>
    <d v="1899-12-30T16:30:00"/>
    <d v="1899-12-30T01:30:00"/>
    <n v="1.3"/>
    <n v="0"/>
    <n v="1.875"/>
    <n v="3.65625"/>
    <n v="0"/>
    <n v="3.65625"/>
  </r>
  <r>
    <x v="2"/>
    <n v="450"/>
    <x v="13"/>
    <m/>
    <x v="11"/>
    <d v="1899-12-30T08:00:00"/>
    <d v="1899-12-30T13:00:00"/>
    <d v="1899-12-30T05:00:00"/>
    <n v="0"/>
    <n v="5"/>
    <n v="1.875"/>
    <n v="0"/>
    <n v="18.75"/>
    <n v="18.75"/>
  </r>
  <r>
    <x v="7"/>
    <n v="450"/>
    <x v="13"/>
    <m/>
    <x v="11"/>
    <d v="1899-12-30T08:00:00"/>
    <d v="1899-12-30T13:00:00"/>
    <d v="1899-12-30T05:00:00"/>
    <n v="0"/>
    <n v="5"/>
    <n v="1.875"/>
    <n v="0"/>
    <n v="18.75"/>
    <n v="18.75"/>
  </r>
  <r>
    <x v="8"/>
    <n v="450"/>
    <x v="5"/>
    <m/>
    <x v="12"/>
    <d v="1899-12-30T17:00:00"/>
    <d v="1899-12-30T18:30:00"/>
    <d v="1899-12-30T01:30:00"/>
    <n v="1.3"/>
    <n v="0"/>
    <n v="1.875"/>
    <n v="3.65625"/>
    <n v="0"/>
    <n v="3.65625"/>
  </r>
  <r>
    <x v="6"/>
    <n v="450"/>
    <x v="14"/>
    <m/>
    <x v="12"/>
    <d v="1899-12-30T17:00:00"/>
    <d v="1899-12-30T20:00:00"/>
    <d v="1899-12-30T03:00:00"/>
    <n v="3"/>
    <n v="0"/>
    <n v="1.875"/>
    <n v="8.4375"/>
    <n v="0"/>
    <n v="8.4375"/>
  </r>
  <r>
    <x v="5"/>
    <n v="450"/>
    <x v="15"/>
    <m/>
    <x v="12"/>
    <d v="1899-12-30T17:00:00"/>
    <d v="1899-12-30T20:00:00"/>
    <d v="1899-12-30T03:00:00"/>
    <n v="3"/>
    <n v="0"/>
    <n v="1.875"/>
    <n v="8.4375"/>
    <n v="0"/>
    <n v="8.4375"/>
  </r>
  <r>
    <x v="0"/>
    <n v="510"/>
    <x v="14"/>
    <m/>
    <x v="12"/>
    <d v="1899-12-30T17:00:00"/>
    <d v="1899-12-30T20:00:00"/>
    <d v="1899-12-30T03:00:00"/>
    <n v="3"/>
    <n v="0"/>
    <n v="2.125"/>
    <n v="9.5625"/>
    <n v="0"/>
    <n v="9.5625"/>
  </r>
  <r>
    <x v="4"/>
    <n v="450"/>
    <x v="15"/>
    <m/>
    <x v="12"/>
    <d v="1899-12-30T17:00:00"/>
    <d v="1899-12-30T20:00:00"/>
    <d v="1899-12-30T03:00:00"/>
    <n v="3"/>
    <n v="0"/>
    <n v="1.875"/>
    <n v="8.4375"/>
    <n v="0"/>
    <n v="8.4375"/>
  </r>
  <r>
    <x v="9"/>
    <n v="450"/>
    <x v="15"/>
    <m/>
    <x v="12"/>
    <d v="1899-12-30T17:00:00"/>
    <d v="1899-12-30T20:00:00"/>
    <d v="1899-12-30T03:00:00"/>
    <n v="3"/>
    <n v="0"/>
    <n v="1.875"/>
    <n v="8.4375"/>
    <n v="0"/>
    <n v="8.4375"/>
  </r>
  <r>
    <x v="10"/>
    <n v="450"/>
    <x v="14"/>
    <m/>
    <x v="12"/>
    <d v="1899-12-30T17:00:00"/>
    <d v="1899-12-30T20:00:00"/>
    <d v="1899-12-30T03:00:00"/>
    <n v="3"/>
    <n v="0"/>
    <n v="1.875"/>
    <n v="8.4375"/>
    <n v="0"/>
    <n v="8.4375"/>
  </r>
  <r>
    <x v="1"/>
    <n v="450"/>
    <x v="14"/>
    <m/>
    <x v="12"/>
    <d v="1899-12-30T17:00:00"/>
    <d v="1899-12-30T20:00:00"/>
    <d v="1899-12-30T03:00:00"/>
    <n v="3"/>
    <n v="0"/>
    <n v="1.875"/>
    <n v="8.4375"/>
    <n v="0"/>
    <n v="8.4375"/>
  </r>
  <r>
    <x v="8"/>
    <n v="450"/>
    <x v="5"/>
    <m/>
    <x v="13"/>
    <d v="1899-12-30T17:00:00"/>
    <d v="1899-12-30T19:00:00"/>
    <d v="1899-12-30T02:00:00"/>
    <n v="2"/>
    <n v="0"/>
    <n v="1.875"/>
    <n v="5.625"/>
    <n v="0"/>
    <n v="5.625"/>
  </r>
  <r>
    <x v="4"/>
    <n v="450"/>
    <x v="16"/>
    <m/>
    <x v="14"/>
    <d v="1899-12-30T17:00:00"/>
    <d v="1899-12-30T19:30:00"/>
    <d v="1899-12-30T02:30:00"/>
    <n v="2.2999999999999998"/>
    <n v="0"/>
    <n v="1.875"/>
    <n v="6.46875"/>
    <n v="0"/>
    <n v="6.46875"/>
  </r>
  <r>
    <x v="9"/>
    <n v="450"/>
    <x v="16"/>
    <m/>
    <x v="14"/>
    <d v="1899-12-30T17:00:00"/>
    <d v="1899-12-30T19:30:00"/>
    <d v="1899-12-30T02:30:00"/>
    <n v="2.2999999999999998"/>
    <n v="0"/>
    <n v="1.875"/>
    <n v="6.46875"/>
    <n v="0"/>
    <n v="6.46875"/>
  </r>
  <r>
    <x v="0"/>
    <n v="510"/>
    <x v="16"/>
    <m/>
    <x v="14"/>
    <d v="1899-12-30T17:00:00"/>
    <d v="1899-12-30T19:30:00"/>
    <d v="1899-12-30T02:30:00"/>
    <n v="2.2999999999999998"/>
    <n v="0"/>
    <n v="2.125"/>
    <n v="7.3312499999999989"/>
    <n v="0"/>
    <n v="7.3312499999999989"/>
  </r>
  <r>
    <x v="1"/>
    <n v="450"/>
    <x v="16"/>
    <m/>
    <x v="14"/>
    <d v="1899-12-30T17:00:00"/>
    <d v="1899-12-30T19:30:00"/>
    <d v="1899-12-30T02:30:00"/>
    <n v="2.2999999999999998"/>
    <n v="0"/>
    <n v="1.875"/>
    <n v="6.46875"/>
    <n v="0"/>
    <n v="6.46875"/>
  </r>
  <r>
    <x v="6"/>
    <n v="450"/>
    <x v="16"/>
    <m/>
    <x v="14"/>
    <d v="1899-12-30T17:00:00"/>
    <d v="1899-12-30T19:30:00"/>
    <d v="1899-12-30T02:30:00"/>
    <n v="2.2999999999999998"/>
    <n v="0"/>
    <n v="1.875"/>
    <n v="6.46875"/>
    <n v="0"/>
    <n v="6.46875"/>
  </r>
  <r>
    <x v="8"/>
    <n v="450"/>
    <x v="5"/>
    <m/>
    <x v="15"/>
    <d v="1899-12-30T17:00:00"/>
    <d v="1899-12-30T18:30:00"/>
    <d v="1899-12-30T01:30:00"/>
    <n v="1.3"/>
    <n v="0"/>
    <n v="1.875"/>
    <n v="3.65625"/>
    <n v="0"/>
    <n v="3.65625"/>
  </r>
  <r>
    <x v="6"/>
    <n v="450"/>
    <x v="17"/>
    <m/>
    <x v="15"/>
    <d v="1899-12-30T17:00:00"/>
    <d v="1899-12-30T20:00:00"/>
    <d v="1899-12-30T03:00:00"/>
    <n v="3"/>
    <n v="0"/>
    <n v="1.875"/>
    <n v="8.4375"/>
    <n v="0"/>
    <n v="8.4375"/>
  </r>
  <r>
    <x v="4"/>
    <n v="450"/>
    <x v="17"/>
    <m/>
    <x v="15"/>
    <d v="1899-12-30T17:00:00"/>
    <d v="1899-12-30T20:00:00"/>
    <d v="1899-12-30T03:00:00"/>
    <n v="3"/>
    <n v="0"/>
    <n v="1.875"/>
    <n v="8.4375"/>
    <n v="0"/>
    <n v="8.4375"/>
  </r>
  <r>
    <x v="0"/>
    <n v="510"/>
    <x v="18"/>
    <m/>
    <x v="15"/>
    <d v="1899-12-30T17:00:00"/>
    <d v="1899-12-30T20:00:00"/>
    <d v="1899-12-30T03:00:00"/>
    <n v="3"/>
    <n v="0"/>
    <n v="2.125"/>
    <n v="9.5625"/>
    <n v="0"/>
    <n v="9.5625"/>
  </r>
  <r>
    <x v="5"/>
    <n v="450"/>
    <x v="18"/>
    <m/>
    <x v="15"/>
    <d v="1899-12-30T17:00:00"/>
    <d v="1899-12-30T20:00:00"/>
    <d v="1899-12-30T03:00:00"/>
    <n v="3"/>
    <n v="0"/>
    <n v="1.875"/>
    <n v="8.4375"/>
    <n v="0"/>
    <n v="8.4375"/>
  </r>
  <r>
    <x v="1"/>
    <n v="450"/>
    <x v="18"/>
    <m/>
    <x v="15"/>
    <d v="1899-12-30T17:00:00"/>
    <d v="1899-12-30T20:00:00"/>
    <d v="1899-12-30T03:00:00"/>
    <n v="3"/>
    <n v="0"/>
    <n v="1.875"/>
    <n v="8.4375"/>
    <n v="0"/>
    <n v="8.4375"/>
  </r>
  <r>
    <x v="3"/>
    <n v="450"/>
    <x v="19"/>
    <m/>
    <x v="16"/>
    <d v="1899-12-30T17:00:00"/>
    <d v="1899-12-30T18:00:00"/>
    <d v="1899-12-30T01:00:00"/>
    <n v="1"/>
    <n v="0"/>
    <n v="1.875"/>
    <n v="2.8125"/>
    <n v="0"/>
    <n v="2.8125"/>
  </r>
  <r>
    <x v="7"/>
    <n v="450"/>
    <x v="19"/>
    <m/>
    <x v="16"/>
    <d v="1899-12-30T17:00:00"/>
    <d v="1899-12-30T18:00:00"/>
    <d v="1899-12-30T01:00:00"/>
    <n v="1"/>
    <n v="0"/>
    <n v="1.875"/>
    <n v="2.8125"/>
    <n v="0"/>
    <n v="2.8125"/>
  </r>
  <r>
    <x v="8"/>
    <n v="450"/>
    <x v="5"/>
    <m/>
    <x v="17"/>
    <d v="1899-12-30T15:00:00"/>
    <d v="1899-12-30T17:00:00"/>
    <d v="1899-12-30T02:00:00"/>
    <n v="2"/>
    <n v="0"/>
    <n v="1.875"/>
    <n v="5.625"/>
    <n v="0"/>
    <n v="5.625"/>
  </r>
  <r>
    <x v="10"/>
    <n v="450"/>
    <x v="20"/>
    <m/>
    <x v="18"/>
    <d v="1899-12-30T17:00:00"/>
    <d v="1899-12-30T18:30:00"/>
    <d v="1899-12-30T01:30:00"/>
    <n v="1.3"/>
    <n v="0"/>
    <n v="1.875"/>
    <n v="3.65625"/>
    <n v="0"/>
    <n v="3.65625"/>
  </r>
  <r>
    <x v="8"/>
    <n v="450"/>
    <x v="5"/>
    <m/>
    <x v="18"/>
    <d v="1899-12-30T17:00:00"/>
    <d v="1899-12-30T18:30:00"/>
    <d v="1899-12-30T01:30:00"/>
    <n v="1.3"/>
    <n v="0"/>
    <n v="1.875"/>
    <n v="3.65625"/>
    <n v="0"/>
    <n v="3.65625"/>
  </r>
  <r>
    <x v="11"/>
    <n v="450"/>
    <x v="21"/>
    <m/>
    <x v="18"/>
    <d v="1899-12-30T17:00:00"/>
    <d v="1899-12-30T19:00:00"/>
    <d v="1899-12-30T02:00:00"/>
    <n v="2"/>
    <n v="0"/>
    <n v="1.875"/>
    <n v="5.625"/>
    <n v="0"/>
    <n v="5.625"/>
  </r>
  <r>
    <x v="8"/>
    <n v="450"/>
    <x v="5"/>
    <m/>
    <x v="19"/>
    <d v="1899-12-30T17:00:00"/>
    <d v="1899-12-30T18:30:00"/>
    <d v="1899-12-30T01:30:00"/>
    <n v="1.3"/>
    <n v="0"/>
    <n v="1.875"/>
    <n v="3.65625"/>
    <n v="0"/>
    <n v="3.656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16" firstHeaderRow="0" firstDataRow="1" firstDataCol="1"/>
  <pivotFields count="14">
    <pivotField axis="axisRow" showAll="0" sortType="ascending">
      <items count="13">
        <item sd="0" x="8"/>
        <item sd="0" x="2"/>
        <item sd="0" x="1"/>
        <item sd="0" x="7"/>
        <item sd="0" x="4"/>
        <item sd="0" x="10"/>
        <item sd="0" x="3"/>
        <item sd="0" x="6"/>
        <item sd="0" x="9"/>
        <item sd="0" x="5"/>
        <item sd="0" x="0"/>
        <item sd="0" x="11"/>
        <item t="default"/>
      </items>
    </pivotField>
    <pivotField numFmtId="44" showAll="0"/>
    <pivotField axis="axisRow" showAll="0">
      <items count="23">
        <item x="12"/>
        <item x="6"/>
        <item x="8"/>
        <item x="4"/>
        <item x="3"/>
        <item x="7"/>
        <item x="1"/>
        <item x="13"/>
        <item x="21"/>
        <item x="11"/>
        <item x="2"/>
        <item x="17"/>
        <item x="10"/>
        <item x="14"/>
        <item x="19"/>
        <item x="18"/>
        <item x="20"/>
        <item x="15"/>
        <item x="16"/>
        <item x="0"/>
        <item x="9"/>
        <item sd="0" x="5"/>
        <item t="default"/>
      </items>
    </pivotField>
    <pivotField showAll="0"/>
    <pivotField axis="axisRow" showAll="0">
      <items count="22">
        <item x="11"/>
        <item x="1"/>
        <item x="15"/>
        <item x="4"/>
        <item x="7"/>
        <item x="12"/>
        <item x="18"/>
        <item x="5"/>
        <item x="13"/>
        <item x="0"/>
        <item x="19"/>
        <item m="1" x="20"/>
        <item x="8"/>
        <item x="14"/>
        <item x="3"/>
        <item x="10"/>
        <item x="17"/>
        <item x="2"/>
        <item x="6"/>
        <item x="9"/>
        <item x="16"/>
        <item t="default"/>
      </items>
    </pivotField>
    <pivotField numFmtId="164" showAll="0"/>
    <pivotField numFmtId="164" showAll="0"/>
    <pivotField numFmtId="46" showAll="0"/>
    <pivotField dataField="1" numFmtId="4" showAll="0"/>
    <pivotField dataField="1" numFmtId="4" showAll="0"/>
    <pivotField numFmtId="44" showAll="0"/>
    <pivotField dataField="1" numFmtId="44" showAll="0"/>
    <pivotField dataField="1" numFmtId="44" showAll="0"/>
    <pivotField dataField="1" numFmtId="44" showAll="0"/>
  </pivotFields>
  <rowFields count="3">
    <field x="0"/>
    <field x="2"/>
    <field x="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N° HORAS SUP. 50%" fld="8" baseField="0" baseItem="0"/>
    <dataField name="Suma de N° HORAS EXT. 100%" fld="9" baseField="0" baseItem="0" numFmtId="44"/>
    <dataField name="Suma de COSTO HORAS SUP. 50%" fld="11" baseField="0" baseItem="0" numFmtId="44"/>
    <dataField name="Suma de COSTO HORAS EXT. 100%" fld="12" baseField="0" baseItem="0" numFmtId="44"/>
    <dataField name="Suma de TOTAL A PAGAR" fld="13" baseField="0" baseItem="0" numFmtId="44"/>
  </dataFields>
  <formats count="43">
    <format dxfId="42">
      <pivotArea field="0" type="button" dataOnly="0" labelOnly="1" outline="0" axis="axisRow" fieldPosition="0"/>
    </format>
    <format dxfId="4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8">
      <pivotArea collapsedLevelsAreSubtotals="1" fieldPosition="0">
        <references count="2">
          <reference field="4294967294" count="1" selected="0">
            <x v="4"/>
          </reference>
          <reference field="0" count="1">
            <x v="0"/>
          </reference>
        </references>
      </pivotArea>
    </format>
    <format dxfId="37">
      <pivotArea collapsedLevelsAreSubtotals="1" fieldPosition="0">
        <references count="2">
          <reference field="4294967294" count="1" selected="0">
            <x v="4"/>
          </reference>
          <reference field="0" count="1">
            <x v="1"/>
          </reference>
        </references>
      </pivotArea>
    </format>
    <format dxfId="36">
      <pivotArea collapsedLevelsAreSubtotals="1" fieldPosition="0">
        <references count="2">
          <reference field="4294967294" count="1" selected="0">
            <x v="4"/>
          </reference>
          <reference field="0" count="1">
            <x v="2"/>
          </reference>
        </references>
      </pivotArea>
    </format>
    <format dxfId="35">
      <pivotArea collapsedLevelsAreSubtotals="1" fieldPosition="0">
        <references count="2">
          <reference field="4294967294" count="1" selected="0">
            <x v="4"/>
          </reference>
          <reference field="0" count="1">
            <x v="3"/>
          </reference>
        </references>
      </pivotArea>
    </format>
    <format dxfId="34">
      <pivotArea collapsedLevelsAreSubtotals="1" fieldPosition="0">
        <references count="2">
          <reference field="4294967294" count="1" selected="0">
            <x v="4"/>
          </reference>
          <reference field="0" count="1">
            <x v="4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4"/>
          </reference>
          <reference field="0" count="1">
            <x v="5"/>
          </reference>
        </references>
      </pivotArea>
    </format>
    <format dxfId="32">
      <pivotArea collapsedLevelsAreSubtotals="1" fieldPosition="0">
        <references count="2">
          <reference field="4294967294" count="1" selected="0">
            <x v="4"/>
          </reference>
          <reference field="0" count="1">
            <x v="6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4"/>
          </reference>
          <reference field="0" count="1">
            <x v="7"/>
          </reference>
        </references>
      </pivotArea>
    </format>
    <format dxfId="30">
      <pivotArea collapsedLevelsAreSubtotals="1" fieldPosition="0">
        <references count="2">
          <reference field="4294967294" count="1" selected="0">
            <x v="4"/>
          </reference>
          <reference field="0" count="1">
            <x v="8"/>
          </reference>
        </references>
      </pivotArea>
    </format>
    <format dxfId="29">
      <pivotArea collapsedLevelsAreSubtotals="1" fieldPosition="0">
        <references count="2">
          <reference field="4294967294" count="1" selected="0">
            <x v="4"/>
          </reference>
          <reference field="0" count="1">
            <x v="9"/>
          </reference>
        </references>
      </pivotArea>
    </format>
    <format dxfId="28">
      <pivotArea collapsedLevelsAreSubtotals="1" fieldPosition="0">
        <references count="2">
          <reference field="4294967294" count="1" selected="0">
            <x v="4"/>
          </reference>
          <reference field="0" count="1">
            <x v="10"/>
          </reference>
        </references>
      </pivotArea>
    </format>
    <format dxfId="27">
      <pivotArea collapsedLevelsAreSubtotals="1" fieldPosition="0">
        <references count="2">
          <reference field="4294967294" count="1" selected="0">
            <x v="4"/>
          </reference>
          <reference field="0" count="1">
            <x v="11"/>
          </reference>
        </references>
      </pivotArea>
    </format>
    <format dxfId="26">
      <pivotArea collapsedLevelsAreSubtotals="1" fieldPosition="0">
        <references count="2">
          <reference field="4294967294" count="1" selected="0">
            <x v="4"/>
          </reference>
          <reference field="0" count="1">
            <x v="0"/>
          </reference>
        </references>
      </pivotArea>
    </format>
    <format dxfId="25">
      <pivotArea collapsedLevelsAreSubtotals="1" fieldPosition="0">
        <references count="2">
          <reference field="4294967294" count="1" selected="0">
            <x v="4"/>
          </reference>
          <reference field="0" count="1">
            <x v="1"/>
          </reference>
        </references>
      </pivotArea>
    </format>
    <format dxfId="24">
      <pivotArea collapsedLevelsAreSubtotals="1" fieldPosition="0">
        <references count="2">
          <reference field="4294967294" count="1" selected="0">
            <x v="4"/>
          </reference>
          <reference field="0" count="1">
            <x v="2"/>
          </reference>
        </references>
      </pivotArea>
    </format>
    <format dxfId="23">
      <pivotArea collapsedLevelsAreSubtotals="1" fieldPosition="0">
        <references count="2">
          <reference field="4294967294" count="1" selected="0">
            <x v="4"/>
          </reference>
          <reference field="0" count="1">
            <x v="3"/>
          </reference>
        </references>
      </pivotArea>
    </format>
    <format dxfId="22">
      <pivotArea collapsedLevelsAreSubtotals="1" fieldPosition="0">
        <references count="2">
          <reference field="4294967294" count="1" selected="0">
            <x v="4"/>
          </reference>
          <reference field="0" count="1">
            <x v="4"/>
          </reference>
        </references>
      </pivotArea>
    </format>
    <format dxfId="21">
      <pivotArea collapsedLevelsAreSubtotals="1" fieldPosition="0">
        <references count="2">
          <reference field="4294967294" count="1" selected="0">
            <x v="4"/>
          </reference>
          <reference field="0" count="1">
            <x v="5"/>
          </reference>
        </references>
      </pivotArea>
    </format>
    <format dxfId="20">
      <pivotArea collapsedLevelsAreSubtotals="1" fieldPosition="0">
        <references count="2">
          <reference field="4294967294" count="1" selected="0">
            <x v="4"/>
          </reference>
          <reference field="0" count="1">
            <x v="6"/>
          </reference>
        </references>
      </pivotArea>
    </format>
    <format dxfId="19">
      <pivotArea collapsedLevelsAreSubtotals="1" fieldPosition="0">
        <references count="2">
          <reference field="4294967294" count="1" selected="0">
            <x v="4"/>
          </reference>
          <reference field="0" count="1">
            <x v="7"/>
          </reference>
        </references>
      </pivotArea>
    </format>
    <format dxfId="18">
      <pivotArea collapsedLevelsAreSubtotals="1" fieldPosition="0">
        <references count="2">
          <reference field="4294967294" count="1" selected="0">
            <x v="4"/>
          </reference>
          <reference field="0" count="1">
            <x v="8"/>
          </reference>
        </references>
      </pivotArea>
    </format>
    <format dxfId="17">
      <pivotArea collapsedLevelsAreSubtotals="1" fieldPosition="0">
        <references count="2">
          <reference field="4294967294" count="1" selected="0">
            <x v="4"/>
          </reference>
          <reference field="0" count="1">
            <x v="9"/>
          </reference>
        </references>
      </pivotArea>
    </format>
    <format dxfId="16">
      <pivotArea collapsedLevelsAreSubtotals="1" fieldPosition="0">
        <references count="2">
          <reference field="4294967294" count="1" selected="0">
            <x v="4"/>
          </reference>
          <reference field="0" count="1">
            <x v="10"/>
          </reference>
        </references>
      </pivotArea>
    </format>
    <format dxfId="15">
      <pivotArea collapsedLevelsAreSubtotals="1" fieldPosition="0">
        <references count="2">
          <reference field="4294967294" count="1" selected="0">
            <x v="4"/>
          </reference>
          <reference field="0" count="1">
            <x v="11"/>
          </reference>
        </references>
      </pivotArea>
    </format>
    <format dxfId="14">
      <pivotArea collapsedLevelsAreSubtotals="1" fieldPosition="0">
        <references count="2">
          <reference field="4294967294" count="1" selected="0">
            <x v="4"/>
          </reference>
          <reference field="0" count="1">
            <x v="0"/>
          </reference>
        </references>
      </pivotArea>
    </format>
    <format dxfId="13">
      <pivotArea collapsedLevelsAreSubtotals="1" fieldPosition="0">
        <references count="2">
          <reference field="4294967294" count="1" selected="0">
            <x v="4"/>
          </reference>
          <reference field="0" count="1">
            <x v="1"/>
          </reference>
        </references>
      </pivotArea>
    </format>
    <format dxfId="12">
      <pivotArea collapsedLevelsAreSubtotals="1" fieldPosition="0">
        <references count="2">
          <reference field="4294967294" count="1" selected="0">
            <x v="4"/>
          </reference>
          <reference field="0" count="1">
            <x v="2"/>
          </reference>
        </references>
      </pivotArea>
    </format>
    <format dxfId="11">
      <pivotArea collapsedLevelsAreSubtotals="1" fieldPosition="0">
        <references count="2">
          <reference field="4294967294" count="1" selected="0">
            <x v="4"/>
          </reference>
          <reference field="0" count="1">
            <x v="3"/>
          </reference>
        </references>
      </pivotArea>
    </format>
    <format dxfId="10">
      <pivotArea collapsedLevelsAreSubtotals="1" fieldPosition="0">
        <references count="2">
          <reference field="4294967294" count="1" selected="0">
            <x v="4"/>
          </reference>
          <reference field="0" count="1">
            <x v="4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4"/>
          </reference>
          <reference field="0" count="1">
            <x v="5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4"/>
          </reference>
          <reference field="0" count="1">
            <x v="6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4"/>
          </reference>
          <reference field="0" count="1">
            <x v="7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4"/>
          </reference>
          <reference field="0" count="1">
            <x v="8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4"/>
          </reference>
          <reference field="0" count="1">
            <x v="9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4"/>
          </reference>
          <reference field="0" count="1">
            <x v="10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4"/>
          </reference>
          <reference field="0" count="1">
            <x v="11"/>
          </reference>
        </references>
      </pivotArea>
    </format>
    <format dxfId="2">
      <pivotArea outline="0" collapsedLevelsAreSubtotals="1" fieldPosition="0">
        <references count="1">
          <reference field="4294967294" count="4" selected="0">
            <x v="1"/>
            <x v="2"/>
            <x v="3"/>
            <x v="4"/>
          </reference>
        </references>
      </pivotArea>
    </format>
    <format dxfId="1">
      <pivotArea field="0" type="button" dataOnly="0" labelOnly="1" outline="0" axis="axisRow" fieldPosition="0"/>
    </format>
    <format dxfId="0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workbookViewId="0">
      <selection activeCell="G11" sqref="G11"/>
    </sheetView>
  </sheetViews>
  <sheetFormatPr baseColWidth="10" defaultRowHeight="14.4" x14ac:dyDescent="0.3"/>
  <cols>
    <col min="1" max="1" width="31.6640625" customWidth="1"/>
    <col min="2" max="2" width="15.21875" customWidth="1"/>
    <col min="3" max="3" width="15.88671875" customWidth="1"/>
    <col min="4" max="4" width="15.21875" customWidth="1"/>
    <col min="5" max="5" width="15.88671875" customWidth="1"/>
    <col min="6" max="6" width="8.44140625" customWidth="1"/>
  </cols>
  <sheetData>
    <row r="2" spans="1:6" ht="28.8" customHeight="1" x14ac:dyDescent="0.3">
      <c r="A2" s="49" t="s">
        <v>26</v>
      </c>
      <c r="B2" s="49"/>
      <c r="C2" s="49"/>
      <c r="D2" s="49"/>
      <c r="E2" s="49"/>
      <c r="F2" s="49"/>
    </row>
    <row r="3" spans="1:6" s="48" customFormat="1" ht="43.2" x14ac:dyDescent="0.3">
      <c r="A3" s="23" t="s">
        <v>18</v>
      </c>
      <c r="B3" s="22" t="s">
        <v>20</v>
      </c>
      <c r="C3" s="22" t="s">
        <v>21</v>
      </c>
      <c r="D3" s="22" t="s">
        <v>22</v>
      </c>
      <c r="E3" s="22" t="s">
        <v>23</v>
      </c>
      <c r="F3" s="22" t="s">
        <v>25</v>
      </c>
    </row>
    <row r="4" spans="1:6" x14ac:dyDescent="0.3">
      <c r="A4" s="21" t="s">
        <v>34</v>
      </c>
      <c r="B4">
        <v>15.8</v>
      </c>
      <c r="C4" s="18">
        <v>0</v>
      </c>
      <c r="D4" s="18">
        <v>44.4375</v>
      </c>
      <c r="E4" s="18">
        <v>0</v>
      </c>
      <c r="F4" s="18">
        <v>44.4375</v>
      </c>
    </row>
    <row r="5" spans="1:6" x14ac:dyDescent="0.3">
      <c r="A5" s="21" t="s">
        <v>33</v>
      </c>
      <c r="B5">
        <v>3</v>
      </c>
      <c r="C5" s="18">
        <v>5</v>
      </c>
      <c r="D5" s="18">
        <v>8.4375</v>
      </c>
      <c r="E5" s="18">
        <v>18.75</v>
      </c>
      <c r="F5" s="18">
        <v>27.1875</v>
      </c>
    </row>
    <row r="6" spans="1:6" x14ac:dyDescent="0.3">
      <c r="A6" s="21" t="s">
        <v>39</v>
      </c>
      <c r="B6">
        <v>15.600000000000001</v>
      </c>
      <c r="C6" s="18">
        <v>0</v>
      </c>
      <c r="D6" s="18">
        <v>43.875</v>
      </c>
      <c r="E6" s="18">
        <v>0</v>
      </c>
      <c r="F6" s="18">
        <v>43.875</v>
      </c>
    </row>
    <row r="7" spans="1:6" x14ac:dyDescent="0.3">
      <c r="A7" s="21" t="s">
        <v>30</v>
      </c>
      <c r="B7">
        <v>3.3</v>
      </c>
      <c r="C7" s="18">
        <v>5</v>
      </c>
      <c r="D7" s="18">
        <v>9.28125</v>
      </c>
      <c r="E7" s="18">
        <v>18.75</v>
      </c>
      <c r="F7" s="18">
        <v>28.03125</v>
      </c>
    </row>
    <row r="8" spans="1:6" x14ac:dyDescent="0.3">
      <c r="A8" s="21" t="s">
        <v>28</v>
      </c>
      <c r="B8">
        <v>15.899999999999999</v>
      </c>
      <c r="C8" s="18">
        <v>0</v>
      </c>
      <c r="D8" s="18">
        <v>44.71875</v>
      </c>
      <c r="E8" s="18">
        <v>0</v>
      </c>
      <c r="F8" s="18">
        <v>44.71875</v>
      </c>
    </row>
    <row r="9" spans="1:6" x14ac:dyDescent="0.3">
      <c r="A9" s="21" t="s">
        <v>31</v>
      </c>
      <c r="B9">
        <v>6.3</v>
      </c>
      <c r="C9" s="18">
        <v>0</v>
      </c>
      <c r="D9" s="18">
        <v>17.71875</v>
      </c>
      <c r="E9" s="18">
        <v>0</v>
      </c>
      <c r="F9" s="18">
        <v>17.71875</v>
      </c>
    </row>
    <row r="10" spans="1:6" x14ac:dyDescent="0.3">
      <c r="A10" s="21" t="s">
        <v>29</v>
      </c>
      <c r="B10">
        <v>3.3</v>
      </c>
      <c r="C10" s="18">
        <v>0</v>
      </c>
      <c r="D10" s="18">
        <v>9.28125</v>
      </c>
      <c r="E10" s="18">
        <v>0</v>
      </c>
      <c r="F10" s="18">
        <v>9.28125</v>
      </c>
    </row>
    <row r="11" spans="1:6" x14ac:dyDescent="0.3">
      <c r="A11" s="21" t="s">
        <v>36</v>
      </c>
      <c r="B11">
        <v>15.899999999999999</v>
      </c>
      <c r="C11" s="18">
        <v>0</v>
      </c>
      <c r="D11" s="18">
        <v>44.71875</v>
      </c>
      <c r="E11" s="18">
        <v>0</v>
      </c>
      <c r="F11" s="18">
        <v>44.71875</v>
      </c>
    </row>
    <row r="12" spans="1:6" x14ac:dyDescent="0.3">
      <c r="A12" s="21" t="s">
        <v>37</v>
      </c>
      <c r="B12">
        <v>10.600000000000001</v>
      </c>
      <c r="C12" s="18">
        <v>0</v>
      </c>
      <c r="D12" s="18">
        <v>29.8125</v>
      </c>
      <c r="E12" s="18">
        <v>0</v>
      </c>
      <c r="F12" s="18">
        <v>29.8125</v>
      </c>
    </row>
    <row r="13" spans="1:6" x14ac:dyDescent="0.3">
      <c r="A13" s="21" t="s">
        <v>35</v>
      </c>
      <c r="B13">
        <v>11.6</v>
      </c>
      <c r="C13" s="18">
        <v>0</v>
      </c>
      <c r="D13" s="18">
        <v>32.625</v>
      </c>
      <c r="E13" s="18">
        <v>0</v>
      </c>
      <c r="F13" s="18">
        <v>32.625</v>
      </c>
    </row>
    <row r="14" spans="1:6" x14ac:dyDescent="0.3">
      <c r="A14" s="21" t="s">
        <v>38</v>
      </c>
      <c r="B14">
        <v>16.899999999999999</v>
      </c>
      <c r="C14" s="18">
        <v>0</v>
      </c>
      <c r="D14" s="18">
        <v>53.868749999999999</v>
      </c>
      <c r="E14" s="18">
        <v>0</v>
      </c>
      <c r="F14" s="18">
        <v>53.868749999999999</v>
      </c>
    </row>
    <row r="15" spans="1:6" x14ac:dyDescent="0.3">
      <c r="A15" s="21" t="s">
        <v>32</v>
      </c>
      <c r="B15">
        <v>2</v>
      </c>
      <c r="C15" s="18">
        <v>0</v>
      </c>
      <c r="D15" s="18">
        <v>5.625</v>
      </c>
      <c r="E15" s="18">
        <v>0</v>
      </c>
      <c r="F15" s="18">
        <v>5.625</v>
      </c>
    </row>
    <row r="16" spans="1:6" x14ac:dyDescent="0.3">
      <c r="A16" s="21" t="s">
        <v>19</v>
      </c>
      <c r="B16">
        <v>120.19999999999999</v>
      </c>
      <c r="C16" s="18">
        <v>10</v>
      </c>
      <c r="D16" s="18">
        <v>344.4</v>
      </c>
      <c r="E16" s="18">
        <v>37.5</v>
      </c>
      <c r="F16" s="18">
        <v>381.9</v>
      </c>
    </row>
    <row r="18" spans="1:6" x14ac:dyDescent="0.3">
      <c r="A18" s="50" t="s">
        <v>27</v>
      </c>
      <c r="B18" s="50"/>
      <c r="C18" s="50"/>
      <c r="D18" s="50"/>
      <c r="E18" s="50"/>
      <c r="F18" s="50"/>
    </row>
    <row r="19" spans="1:6" x14ac:dyDescent="0.3">
      <c r="A19" s="50"/>
      <c r="B19" s="50"/>
      <c r="C19" s="50"/>
      <c r="D19" s="50"/>
      <c r="E19" s="50"/>
      <c r="F19" s="50"/>
    </row>
  </sheetData>
  <mergeCells count="2">
    <mergeCell ref="A2:F2"/>
    <mergeCell ref="A18:F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8"/>
  <sheetViews>
    <sheetView tabSelected="1" topLeftCell="A16" workbookViewId="0">
      <selection activeCell="G26" sqref="G26"/>
    </sheetView>
  </sheetViews>
  <sheetFormatPr baseColWidth="10" defaultRowHeight="14.4" x14ac:dyDescent="0.3"/>
  <cols>
    <col min="1" max="1" width="37.6640625" customWidth="1"/>
    <col min="2" max="2" width="12.5546875" style="18" customWidth="1"/>
    <col min="3" max="3" width="31.5546875" customWidth="1"/>
    <col min="4" max="4" width="11.5546875" hidden="1" customWidth="1"/>
    <col min="5" max="5" width="39.6640625" style="28" customWidth="1"/>
    <col min="6" max="7" width="11.5546875" style="10"/>
  </cols>
  <sheetData>
    <row r="1" spans="1:14" x14ac:dyDescent="0.3">
      <c r="A1" s="24" t="s">
        <v>40</v>
      </c>
      <c r="B1" s="13"/>
      <c r="C1" s="5"/>
      <c r="D1" s="5"/>
      <c r="F1" s="6"/>
      <c r="G1" s="6"/>
      <c r="H1" s="5"/>
      <c r="I1" s="5"/>
    </row>
    <row r="2" spans="1:14" x14ac:dyDescent="0.3">
      <c r="A2" s="20" t="s">
        <v>0</v>
      </c>
      <c r="B2" s="14"/>
      <c r="C2" s="4"/>
      <c r="D2" s="4"/>
      <c r="F2" s="7"/>
      <c r="G2" s="7"/>
      <c r="H2" s="4"/>
      <c r="I2" s="4"/>
    </row>
    <row r="3" spans="1:14" ht="68.400000000000006" x14ac:dyDescent="0.3">
      <c r="A3" s="3" t="s">
        <v>1</v>
      </c>
      <c r="B3" s="15"/>
      <c r="C3" s="3"/>
      <c r="D3" s="3"/>
      <c r="F3" s="8"/>
      <c r="G3" s="8"/>
      <c r="H3" s="3"/>
      <c r="I3" s="3"/>
    </row>
    <row r="4" spans="1:14" x14ac:dyDescent="0.3">
      <c r="A4" s="19" t="s">
        <v>2</v>
      </c>
      <c r="B4" s="15"/>
      <c r="C4" s="3"/>
      <c r="D4" s="3"/>
      <c r="F4" s="8"/>
      <c r="G4" s="8"/>
      <c r="H4" s="3"/>
      <c r="I4" s="3"/>
    </row>
    <row r="5" spans="1:14" ht="15" thickBot="1" x14ac:dyDescent="0.35">
      <c r="A5" s="2"/>
      <c r="B5" s="16"/>
      <c r="C5" s="2"/>
      <c r="D5" s="2"/>
      <c r="E5" s="1"/>
      <c r="F5" s="9"/>
      <c r="G5" s="9"/>
      <c r="H5" s="2"/>
      <c r="I5" s="2"/>
      <c r="L5">
        <v>1.5</v>
      </c>
      <c r="M5">
        <v>2</v>
      </c>
    </row>
    <row r="6" spans="1:14" ht="42" thickBot="1" x14ac:dyDescent="0.35">
      <c r="A6" s="17" t="s">
        <v>9</v>
      </c>
      <c r="B6" s="25" t="s">
        <v>16</v>
      </c>
      <c r="C6" s="26" t="s">
        <v>7</v>
      </c>
      <c r="D6" s="17" t="s">
        <v>8</v>
      </c>
      <c r="E6" s="30" t="s">
        <v>3</v>
      </c>
      <c r="F6" s="29" t="s">
        <v>4</v>
      </c>
      <c r="G6" s="26" t="s">
        <v>5</v>
      </c>
      <c r="H6" s="26" t="s">
        <v>6</v>
      </c>
      <c r="I6" s="26" t="s">
        <v>10</v>
      </c>
      <c r="J6" s="26" t="s">
        <v>11</v>
      </c>
      <c r="K6" s="26" t="s">
        <v>12</v>
      </c>
      <c r="L6" s="26" t="s">
        <v>13</v>
      </c>
      <c r="M6" s="27" t="s">
        <v>17</v>
      </c>
      <c r="N6" s="27" t="s">
        <v>24</v>
      </c>
    </row>
    <row r="7" spans="1:14" ht="25.05" customHeight="1" x14ac:dyDescent="0.3">
      <c r="A7" s="54" t="s">
        <v>71</v>
      </c>
      <c r="B7" s="55"/>
      <c r="C7" s="72" t="s">
        <v>73</v>
      </c>
      <c r="D7" s="56"/>
      <c r="E7" s="57" t="s">
        <v>41</v>
      </c>
      <c r="F7" s="58">
        <v>0.625</v>
      </c>
      <c r="G7" s="58">
        <v>0.66666666666666663</v>
      </c>
      <c r="H7" s="59">
        <f>+G7-F7</f>
        <v>4.166666666666663E-2</v>
      </c>
      <c r="I7" s="60"/>
      <c r="J7" s="60"/>
      <c r="K7" s="55">
        <f t="shared" ref="K7:K9" si="0">(B7/8/30)</f>
        <v>0</v>
      </c>
      <c r="L7" s="55">
        <f t="shared" ref="L7:L9" si="1">+(I7*K7)*$L$5</f>
        <v>0</v>
      </c>
      <c r="M7" s="55">
        <f t="shared" ref="M7:M9" si="2">+(J7*K7)*$M$5</f>
        <v>0</v>
      </c>
      <c r="N7" s="61">
        <f t="shared" ref="N7:N9" si="3">+L7+M7</f>
        <v>0</v>
      </c>
    </row>
    <row r="8" spans="1:14" ht="25.05" customHeight="1" x14ac:dyDescent="0.3">
      <c r="A8" s="62" t="s">
        <v>34</v>
      </c>
      <c r="B8" s="63"/>
      <c r="C8" s="71" t="str">
        <f>C7</f>
        <v>CULMINACION DE INSTALACIONES Y SOPORTES</v>
      </c>
      <c r="D8" s="64"/>
      <c r="E8" s="57" t="str">
        <f>E7</f>
        <v>sábado, 01 julio 2023</v>
      </c>
      <c r="F8" s="65">
        <f>F7</f>
        <v>0.625</v>
      </c>
      <c r="G8" s="65">
        <f>G7</f>
        <v>0.66666666666666663</v>
      </c>
      <c r="H8" s="66">
        <f>H7</f>
        <v>4.166666666666663E-2</v>
      </c>
      <c r="I8" s="67"/>
      <c r="J8" s="67"/>
      <c r="K8" s="63"/>
      <c r="L8" s="63"/>
      <c r="M8" s="63"/>
      <c r="N8" s="68"/>
    </row>
    <row r="9" spans="1:14" ht="25.05" customHeight="1" x14ac:dyDescent="0.3">
      <c r="A9" s="52"/>
      <c r="B9" s="31"/>
      <c r="C9" s="70"/>
      <c r="D9" s="32"/>
      <c r="E9" s="51" t="s">
        <v>42</v>
      </c>
      <c r="F9" s="34"/>
      <c r="G9" s="34"/>
      <c r="H9" s="35">
        <f t="shared" ref="H9" si="4">+G9-F9</f>
        <v>0</v>
      </c>
      <c r="I9" s="36"/>
      <c r="J9" s="36"/>
      <c r="K9" s="31">
        <f t="shared" si="0"/>
        <v>0</v>
      </c>
      <c r="L9" s="31">
        <f t="shared" si="1"/>
        <v>0</v>
      </c>
      <c r="M9" s="31">
        <f t="shared" si="2"/>
        <v>0</v>
      </c>
      <c r="N9" s="37">
        <f t="shared" si="3"/>
        <v>0</v>
      </c>
    </row>
    <row r="10" spans="1:14" ht="25.05" customHeight="1" x14ac:dyDescent="0.3">
      <c r="A10" s="73" t="s">
        <v>30</v>
      </c>
      <c r="B10" s="74"/>
      <c r="C10" s="75" t="s">
        <v>74</v>
      </c>
      <c r="D10" s="76"/>
      <c r="E10" s="77" t="s">
        <v>43</v>
      </c>
      <c r="F10" s="78">
        <v>0.70833333333333337</v>
      </c>
      <c r="G10" s="78">
        <v>0.77083333333333337</v>
      </c>
      <c r="H10" s="79">
        <f t="shared" ref="H10:H19" si="5">+G10-F10</f>
        <v>6.25E-2</v>
      </c>
      <c r="I10" s="80"/>
      <c r="J10" s="80"/>
      <c r="K10" s="74">
        <f t="shared" ref="K10:K76" si="6">(B10/8/30)</f>
        <v>0</v>
      </c>
      <c r="L10" s="74">
        <f t="shared" ref="L10:L76" si="7">+(I10*K10)*$L$5</f>
        <v>0</v>
      </c>
      <c r="M10" s="74">
        <f t="shared" ref="M10:M76" si="8">+(J10*K10)*$M$5</f>
        <v>0</v>
      </c>
      <c r="N10" s="81">
        <f t="shared" ref="N10:N76" si="9">+L10+M10</f>
        <v>0</v>
      </c>
    </row>
    <row r="11" spans="1:14" ht="25.05" customHeight="1" x14ac:dyDescent="0.3">
      <c r="A11" s="73" t="s">
        <v>72</v>
      </c>
      <c r="B11" s="74"/>
      <c r="C11" s="75" t="str">
        <f>C10</f>
        <v>REUBICACION DEL CLIENTE CARRIEL LITARDO JOSE</v>
      </c>
      <c r="D11" s="76"/>
      <c r="E11" s="77" t="str">
        <f>E10</f>
        <v>lunes, 03 julio 2023</v>
      </c>
      <c r="F11" s="78">
        <v>0.70833333333333337</v>
      </c>
      <c r="G11" s="78">
        <v>0.77083333333333337</v>
      </c>
      <c r="H11" s="79">
        <f>H10</f>
        <v>6.25E-2</v>
      </c>
      <c r="I11" s="80"/>
      <c r="J11" s="80"/>
      <c r="K11" s="74"/>
      <c r="L11" s="74"/>
      <c r="M11" s="74"/>
      <c r="N11" s="81"/>
    </row>
    <row r="12" spans="1:14" ht="25.05" customHeight="1" x14ac:dyDescent="0.3">
      <c r="A12" s="73" t="s">
        <v>28</v>
      </c>
      <c r="B12" s="74"/>
      <c r="C12" s="75" t="s">
        <v>75</v>
      </c>
      <c r="D12" s="76"/>
      <c r="E12" s="77" t="str">
        <f>E11</f>
        <v>lunes, 03 julio 2023</v>
      </c>
      <c r="F12" s="78">
        <v>0.70833333333333337</v>
      </c>
      <c r="G12" s="78">
        <v>0.75</v>
      </c>
      <c r="H12" s="79">
        <v>4.1666666666666664E-2</v>
      </c>
      <c r="I12" s="80"/>
      <c r="J12" s="80"/>
      <c r="K12" s="74"/>
      <c r="L12" s="74"/>
      <c r="M12" s="74"/>
      <c r="N12" s="81"/>
    </row>
    <row r="13" spans="1:14" ht="25.05" customHeight="1" x14ac:dyDescent="0.3">
      <c r="A13" s="73" t="s">
        <v>35</v>
      </c>
      <c r="B13" s="74"/>
      <c r="C13" s="75" t="s">
        <v>75</v>
      </c>
      <c r="D13" s="76"/>
      <c r="E13" s="77" t="str">
        <f>E12</f>
        <v>lunes, 03 julio 2023</v>
      </c>
      <c r="F13" s="78">
        <v>0.70833333333333337</v>
      </c>
      <c r="G13" s="78">
        <v>0.75</v>
      </c>
      <c r="H13" s="79">
        <v>4.1666666666666664E-2</v>
      </c>
      <c r="I13" s="80"/>
      <c r="J13" s="80"/>
      <c r="K13" s="74"/>
      <c r="L13" s="74"/>
      <c r="M13" s="74"/>
      <c r="N13" s="81"/>
    </row>
    <row r="14" spans="1:14" ht="25.05" customHeight="1" x14ac:dyDescent="0.3">
      <c r="A14" s="73" t="s">
        <v>39</v>
      </c>
      <c r="B14" s="74"/>
      <c r="C14" s="75" t="s">
        <v>76</v>
      </c>
      <c r="D14" s="76"/>
      <c r="E14" s="77" t="str">
        <f>E10</f>
        <v>lunes, 03 julio 2023</v>
      </c>
      <c r="F14" s="78">
        <v>0.70833333333333337</v>
      </c>
      <c r="G14" s="78">
        <v>0.75</v>
      </c>
      <c r="H14" s="79">
        <v>4.1666666666666664E-2</v>
      </c>
      <c r="I14" s="80"/>
      <c r="J14" s="80"/>
      <c r="K14" s="74"/>
      <c r="L14" s="74"/>
      <c r="M14" s="74"/>
      <c r="N14" s="81"/>
    </row>
    <row r="15" spans="1:14" ht="25.05" customHeight="1" x14ac:dyDescent="0.3">
      <c r="A15" s="73" t="s">
        <v>34</v>
      </c>
      <c r="B15" s="74"/>
      <c r="C15" s="75" t="s">
        <v>77</v>
      </c>
      <c r="D15" s="76"/>
      <c r="E15" s="77" t="str">
        <f>E11</f>
        <v>lunes, 03 julio 2023</v>
      </c>
      <c r="F15" s="78">
        <v>0.70833333333333337</v>
      </c>
      <c r="G15" s="78">
        <v>0.79166666666666663</v>
      </c>
      <c r="H15" s="79">
        <v>8.3333333333333329E-2</v>
      </c>
      <c r="I15" s="80"/>
      <c r="J15" s="80"/>
      <c r="K15" s="74"/>
      <c r="L15" s="74"/>
      <c r="M15" s="74"/>
      <c r="N15" s="81"/>
    </row>
    <row r="16" spans="1:14" ht="25.05" customHeight="1" x14ac:dyDescent="0.3">
      <c r="A16" s="73" t="s">
        <v>71</v>
      </c>
      <c r="B16" s="74"/>
      <c r="C16" s="75" t="str">
        <f>C15</f>
        <v>ACTIVACION DEL CLIENTE HU JENWEI</v>
      </c>
      <c r="D16" s="76"/>
      <c r="E16" s="77" t="str">
        <f>E12</f>
        <v>lunes, 03 julio 2023</v>
      </c>
      <c r="F16" s="78">
        <v>0.70833333333333337</v>
      </c>
      <c r="G16" s="78">
        <v>0.79166666666666663</v>
      </c>
      <c r="H16" s="79">
        <v>8.3333333333333329E-2</v>
      </c>
      <c r="I16" s="80"/>
      <c r="J16" s="80"/>
      <c r="K16" s="74"/>
      <c r="L16" s="74"/>
      <c r="M16" s="74"/>
      <c r="N16" s="81"/>
    </row>
    <row r="17" spans="1:14" s="90" customFormat="1" ht="25.05" customHeight="1" x14ac:dyDescent="0.3">
      <c r="A17" s="82" t="s">
        <v>71</v>
      </c>
      <c r="B17" s="83"/>
      <c r="C17" s="84" t="s">
        <v>78</v>
      </c>
      <c r="D17" s="85"/>
      <c r="E17" s="57" t="s">
        <v>44</v>
      </c>
      <c r="F17" s="86">
        <v>0.70833333333333337</v>
      </c>
      <c r="G17" s="86">
        <v>0.79166666666666663</v>
      </c>
      <c r="H17" s="87">
        <f t="shared" ref="H17:H18" si="10">+G17-F17</f>
        <v>8.3333333333333259E-2</v>
      </c>
      <c r="I17" s="88"/>
      <c r="J17" s="88"/>
      <c r="K17" s="83">
        <f t="shared" ref="K17:K18" si="11">(B17/8/30)</f>
        <v>0</v>
      </c>
      <c r="L17" s="83">
        <f t="shared" ref="L17:L18" si="12">+(I17*K17)*$L$5</f>
        <v>0</v>
      </c>
      <c r="M17" s="83">
        <f t="shared" ref="M17:M18" si="13">+(J17*K17)*$M$5</f>
        <v>0</v>
      </c>
      <c r="N17" s="89">
        <f t="shared" ref="N17:N18" si="14">+L17+M17</f>
        <v>0</v>
      </c>
    </row>
    <row r="18" spans="1:14" ht="25.05" customHeight="1" x14ac:dyDescent="0.3">
      <c r="A18" s="52"/>
      <c r="B18" s="31"/>
      <c r="C18" s="44"/>
      <c r="D18" s="32"/>
      <c r="E18" s="51" t="s">
        <v>45</v>
      </c>
      <c r="F18" s="34"/>
      <c r="G18" s="34"/>
      <c r="H18" s="35">
        <f t="shared" si="10"/>
        <v>0</v>
      </c>
      <c r="I18" s="36"/>
      <c r="J18" s="36"/>
      <c r="K18" s="31">
        <f t="shared" si="11"/>
        <v>0</v>
      </c>
      <c r="L18" s="31">
        <f t="shared" si="12"/>
        <v>0</v>
      </c>
      <c r="M18" s="31">
        <f t="shared" si="13"/>
        <v>0</v>
      </c>
      <c r="N18" s="37">
        <f t="shared" si="14"/>
        <v>0</v>
      </c>
    </row>
    <row r="19" spans="1:14" s="91" customFormat="1" ht="25.05" customHeight="1" x14ac:dyDescent="0.3">
      <c r="A19" s="73" t="s">
        <v>79</v>
      </c>
      <c r="B19" s="74"/>
      <c r="C19" s="75" t="s">
        <v>80</v>
      </c>
      <c r="D19" s="76"/>
      <c r="E19" s="77" t="s">
        <v>46</v>
      </c>
      <c r="F19" s="78">
        <v>0.70833333333333337</v>
      </c>
      <c r="G19" s="78">
        <v>0.79166666666666663</v>
      </c>
      <c r="H19" s="79">
        <f t="shared" si="5"/>
        <v>8.3333333333333259E-2</v>
      </c>
      <c r="I19" s="80"/>
      <c r="J19" s="80"/>
      <c r="K19" s="74">
        <f t="shared" si="6"/>
        <v>0</v>
      </c>
      <c r="L19" s="74">
        <f t="shared" si="7"/>
        <v>0</v>
      </c>
      <c r="M19" s="74">
        <f t="shared" si="8"/>
        <v>0</v>
      </c>
      <c r="N19" s="81">
        <f t="shared" si="9"/>
        <v>0</v>
      </c>
    </row>
    <row r="20" spans="1:14" s="90" customFormat="1" ht="25.05" customHeight="1" x14ac:dyDescent="0.3">
      <c r="A20" s="82" t="s">
        <v>71</v>
      </c>
      <c r="B20" s="83"/>
      <c r="C20" s="84" t="s">
        <v>81</v>
      </c>
      <c r="D20" s="85"/>
      <c r="E20" s="57" t="s">
        <v>47</v>
      </c>
      <c r="F20" s="86">
        <v>0.70833333333333337</v>
      </c>
      <c r="G20" s="86">
        <v>0.89583333333333337</v>
      </c>
      <c r="H20" s="87">
        <f t="shared" ref="H20:H28" si="15">+G20-F20</f>
        <v>0.1875</v>
      </c>
      <c r="I20" s="88"/>
      <c r="J20" s="88"/>
      <c r="K20" s="83">
        <f t="shared" ref="K20:K28" si="16">(B20/8/30)</f>
        <v>0</v>
      </c>
      <c r="L20" s="83">
        <f t="shared" ref="L20:L28" si="17">+(I20*K20)*$L$5</f>
        <v>0</v>
      </c>
      <c r="M20" s="83">
        <f t="shared" ref="M20:M28" si="18">+(J20*K20)*$M$5</f>
        <v>0</v>
      </c>
      <c r="N20" s="89">
        <f t="shared" ref="N20:N28" si="19">+L20+M20</f>
        <v>0</v>
      </c>
    </row>
    <row r="21" spans="1:14" ht="25.05" customHeight="1" x14ac:dyDescent="0.3">
      <c r="A21" s="52"/>
      <c r="B21" s="31"/>
      <c r="C21" s="69"/>
      <c r="D21" s="32"/>
      <c r="E21" s="51" t="s">
        <v>48</v>
      </c>
      <c r="F21" s="34"/>
      <c r="G21" s="34"/>
      <c r="H21" s="35">
        <f t="shared" si="15"/>
        <v>0</v>
      </c>
      <c r="I21" s="36"/>
      <c r="J21" s="36"/>
      <c r="K21" s="31">
        <f t="shared" si="16"/>
        <v>0</v>
      </c>
      <c r="L21" s="31">
        <f t="shared" si="17"/>
        <v>0</v>
      </c>
      <c r="M21" s="31">
        <f t="shared" si="18"/>
        <v>0</v>
      </c>
      <c r="N21" s="37">
        <f t="shared" si="19"/>
        <v>0</v>
      </c>
    </row>
    <row r="22" spans="1:14" ht="25.05" customHeight="1" x14ac:dyDescent="0.3">
      <c r="A22" s="52"/>
      <c r="B22" s="31"/>
      <c r="C22" s="69"/>
      <c r="D22" s="32"/>
      <c r="E22" s="51" t="s">
        <v>49</v>
      </c>
      <c r="F22" s="34"/>
      <c r="G22" s="34"/>
      <c r="H22" s="35">
        <f t="shared" si="15"/>
        <v>0</v>
      </c>
      <c r="I22" s="36"/>
      <c r="J22" s="36"/>
      <c r="K22" s="31">
        <f t="shared" si="16"/>
        <v>0</v>
      </c>
      <c r="L22" s="31">
        <f t="shared" si="17"/>
        <v>0</v>
      </c>
      <c r="M22" s="31">
        <f t="shared" si="18"/>
        <v>0</v>
      </c>
      <c r="N22" s="37">
        <f t="shared" si="19"/>
        <v>0</v>
      </c>
    </row>
    <row r="23" spans="1:14" s="91" customFormat="1" ht="25.05" customHeight="1" x14ac:dyDescent="0.3">
      <c r="A23" s="73" t="s">
        <v>79</v>
      </c>
      <c r="B23" s="74"/>
      <c r="C23" s="75" t="s">
        <v>82</v>
      </c>
      <c r="D23" s="76"/>
      <c r="E23" s="77" t="s">
        <v>50</v>
      </c>
      <c r="F23" s="78">
        <v>0.70833333333333337</v>
      </c>
      <c r="G23" s="78">
        <v>0.75</v>
      </c>
      <c r="H23" s="79">
        <f t="shared" si="15"/>
        <v>4.166666666666663E-2</v>
      </c>
      <c r="I23" s="80"/>
      <c r="J23" s="80"/>
      <c r="K23" s="74">
        <f t="shared" si="16"/>
        <v>0</v>
      </c>
      <c r="L23" s="74">
        <f t="shared" si="17"/>
        <v>0</v>
      </c>
      <c r="M23" s="74">
        <f t="shared" si="18"/>
        <v>0</v>
      </c>
      <c r="N23" s="81">
        <f t="shared" si="19"/>
        <v>0</v>
      </c>
    </row>
    <row r="24" spans="1:14" s="91" customFormat="1" ht="25.05" customHeight="1" x14ac:dyDescent="0.3">
      <c r="A24" s="73" t="s">
        <v>35</v>
      </c>
      <c r="B24" s="74"/>
      <c r="C24" s="75" t="s">
        <v>82</v>
      </c>
      <c r="D24" s="76"/>
      <c r="E24" s="77" t="s">
        <v>50</v>
      </c>
      <c r="F24" s="78">
        <v>0.70833333333333337</v>
      </c>
      <c r="G24" s="78">
        <v>0.75</v>
      </c>
      <c r="H24" s="79">
        <f t="shared" si="15"/>
        <v>4.166666666666663E-2</v>
      </c>
      <c r="I24" s="80"/>
      <c r="J24" s="80"/>
      <c r="K24" s="74"/>
      <c r="L24" s="74"/>
      <c r="M24" s="74"/>
      <c r="N24" s="81"/>
    </row>
    <row r="25" spans="1:14" s="91" customFormat="1" ht="25.05" customHeight="1" x14ac:dyDescent="0.3">
      <c r="A25" s="73" t="s">
        <v>39</v>
      </c>
      <c r="B25" s="74"/>
      <c r="C25" s="75" t="s">
        <v>82</v>
      </c>
      <c r="D25" s="76"/>
      <c r="E25" s="77" t="s">
        <v>50</v>
      </c>
      <c r="F25" s="78">
        <v>0.70833333333333337</v>
      </c>
      <c r="G25" s="78">
        <v>0.75</v>
      </c>
      <c r="H25" s="79">
        <f t="shared" si="15"/>
        <v>4.166666666666663E-2</v>
      </c>
      <c r="I25" s="80"/>
      <c r="J25" s="80"/>
      <c r="K25" s="74"/>
      <c r="L25" s="74"/>
      <c r="M25" s="74"/>
      <c r="N25" s="81"/>
    </row>
    <row r="26" spans="1:14" ht="25.05" customHeight="1" x14ac:dyDescent="0.3">
      <c r="A26" s="52"/>
      <c r="B26" s="31"/>
      <c r="C26" s="69"/>
      <c r="D26" s="32"/>
      <c r="E26" s="51" t="s">
        <v>51</v>
      </c>
      <c r="F26" s="34"/>
      <c r="G26" s="34"/>
      <c r="H26" s="35">
        <f t="shared" si="15"/>
        <v>0</v>
      </c>
      <c r="I26" s="36"/>
      <c r="J26" s="36"/>
      <c r="K26" s="31">
        <f t="shared" si="16"/>
        <v>0</v>
      </c>
      <c r="L26" s="31">
        <f t="shared" si="17"/>
        <v>0</v>
      </c>
      <c r="M26" s="31">
        <f t="shared" si="18"/>
        <v>0</v>
      </c>
      <c r="N26" s="37">
        <f t="shared" si="19"/>
        <v>0</v>
      </c>
    </row>
    <row r="27" spans="1:14" ht="25.05" customHeight="1" x14ac:dyDescent="0.3">
      <c r="A27" s="52"/>
      <c r="B27" s="31"/>
      <c r="C27" s="69"/>
      <c r="D27" s="32"/>
      <c r="E27" s="51" t="s">
        <v>52</v>
      </c>
      <c r="F27" s="34"/>
      <c r="G27" s="34"/>
      <c r="H27" s="35">
        <f t="shared" si="15"/>
        <v>0</v>
      </c>
      <c r="I27" s="36"/>
      <c r="J27" s="36"/>
      <c r="K27" s="31">
        <f t="shared" si="16"/>
        <v>0</v>
      </c>
      <c r="L27" s="31">
        <f t="shared" si="17"/>
        <v>0</v>
      </c>
      <c r="M27" s="31">
        <f t="shared" si="18"/>
        <v>0</v>
      </c>
      <c r="N27" s="37">
        <f t="shared" si="19"/>
        <v>0</v>
      </c>
    </row>
    <row r="28" spans="1:14" ht="25.05" customHeight="1" x14ac:dyDescent="0.3">
      <c r="A28" s="52"/>
      <c r="B28" s="31"/>
      <c r="C28" s="69"/>
      <c r="D28" s="32"/>
      <c r="E28" s="51" t="s">
        <v>53</v>
      </c>
      <c r="F28" s="34"/>
      <c r="G28" s="34"/>
      <c r="H28" s="35">
        <f t="shared" si="15"/>
        <v>0</v>
      </c>
      <c r="I28" s="36"/>
      <c r="J28" s="36"/>
      <c r="K28" s="31">
        <f t="shared" si="16"/>
        <v>0</v>
      </c>
      <c r="L28" s="31">
        <f t="shared" si="17"/>
        <v>0</v>
      </c>
      <c r="M28" s="31">
        <f t="shared" si="18"/>
        <v>0</v>
      </c>
      <c r="N28" s="37">
        <f t="shared" si="19"/>
        <v>0</v>
      </c>
    </row>
    <row r="29" spans="1:14" ht="25.05" customHeight="1" x14ac:dyDescent="0.3">
      <c r="A29" s="52"/>
      <c r="B29" s="31"/>
      <c r="C29" s="92"/>
      <c r="D29" s="33"/>
      <c r="E29" s="51" t="s">
        <v>54</v>
      </c>
      <c r="F29" s="34"/>
      <c r="G29" s="34"/>
      <c r="H29" s="35">
        <f t="shared" ref="H29:H36" si="20">+G29-F29</f>
        <v>0</v>
      </c>
      <c r="I29" s="36"/>
      <c r="J29" s="36"/>
      <c r="K29" s="31">
        <f t="shared" ref="K29:K36" si="21">(B29/8/30)</f>
        <v>0</v>
      </c>
      <c r="L29" s="31">
        <f t="shared" ref="L29:L36" si="22">+(I29*K29)*$L$5</f>
        <v>0</v>
      </c>
      <c r="M29" s="31">
        <f t="shared" ref="M29:M36" si="23">+(J29*K29)*$M$5</f>
        <v>0</v>
      </c>
      <c r="N29" s="37">
        <f t="shared" ref="N29:N36" si="24">+L29+M29</f>
        <v>0</v>
      </c>
    </row>
    <row r="30" spans="1:14" ht="25.05" customHeight="1" x14ac:dyDescent="0.3">
      <c r="A30" s="52"/>
      <c r="B30" s="31"/>
      <c r="C30" s="92"/>
      <c r="D30" s="33"/>
      <c r="E30" s="51" t="s">
        <v>55</v>
      </c>
      <c r="F30" s="34"/>
      <c r="G30" s="34"/>
      <c r="H30" s="35">
        <f t="shared" si="20"/>
        <v>0</v>
      </c>
      <c r="I30" s="36"/>
      <c r="J30" s="36"/>
      <c r="K30" s="31">
        <f t="shared" si="21"/>
        <v>0</v>
      </c>
      <c r="L30" s="31">
        <f t="shared" si="22"/>
        <v>0</v>
      </c>
      <c r="M30" s="31">
        <f t="shared" si="23"/>
        <v>0</v>
      </c>
      <c r="N30" s="37">
        <f t="shared" si="24"/>
        <v>0</v>
      </c>
    </row>
    <row r="31" spans="1:14" ht="25.05" customHeight="1" x14ac:dyDescent="0.3">
      <c r="A31" s="52"/>
      <c r="B31" s="31"/>
      <c r="C31" s="92"/>
      <c r="D31" s="33"/>
      <c r="E31" s="51" t="s">
        <v>56</v>
      </c>
      <c r="F31" s="34"/>
      <c r="G31" s="34"/>
      <c r="H31" s="35">
        <f t="shared" si="20"/>
        <v>0</v>
      </c>
      <c r="I31" s="36"/>
      <c r="J31" s="36"/>
      <c r="K31" s="31">
        <f t="shared" si="21"/>
        <v>0</v>
      </c>
      <c r="L31" s="31">
        <f t="shared" si="22"/>
        <v>0</v>
      </c>
      <c r="M31" s="31">
        <f t="shared" si="23"/>
        <v>0</v>
      </c>
      <c r="N31" s="37">
        <f t="shared" si="24"/>
        <v>0</v>
      </c>
    </row>
    <row r="32" spans="1:14" ht="25.05" customHeight="1" x14ac:dyDescent="0.3">
      <c r="A32" s="52"/>
      <c r="B32" s="31"/>
      <c r="C32" s="93"/>
      <c r="D32" s="33"/>
      <c r="E32" s="51" t="s">
        <v>57</v>
      </c>
      <c r="F32" s="34"/>
      <c r="G32" s="34"/>
      <c r="H32" s="35">
        <f t="shared" si="20"/>
        <v>0</v>
      </c>
      <c r="I32" s="36"/>
      <c r="J32" s="36"/>
      <c r="K32" s="31">
        <f t="shared" si="21"/>
        <v>0</v>
      </c>
      <c r="L32" s="31">
        <f t="shared" si="22"/>
        <v>0</v>
      </c>
      <c r="M32" s="31">
        <f t="shared" si="23"/>
        <v>0</v>
      </c>
      <c r="N32" s="37">
        <f t="shared" si="24"/>
        <v>0</v>
      </c>
    </row>
    <row r="33" spans="1:14" ht="25.05" customHeight="1" x14ac:dyDescent="0.3">
      <c r="A33" s="52"/>
      <c r="B33" s="31"/>
      <c r="C33" s="93"/>
      <c r="D33" s="33"/>
      <c r="E33" s="51" t="s">
        <v>58</v>
      </c>
      <c r="F33" s="34"/>
      <c r="G33" s="34"/>
      <c r="H33" s="35">
        <f t="shared" si="20"/>
        <v>0</v>
      </c>
      <c r="I33" s="36"/>
      <c r="J33" s="36"/>
      <c r="K33" s="31">
        <f t="shared" si="21"/>
        <v>0</v>
      </c>
      <c r="L33" s="31">
        <f t="shared" si="22"/>
        <v>0</v>
      </c>
      <c r="M33" s="31">
        <f t="shared" si="23"/>
        <v>0</v>
      </c>
      <c r="N33" s="37">
        <f t="shared" si="24"/>
        <v>0</v>
      </c>
    </row>
    <row r="34" spans="1:14" ht="25.05" customHeight="1" x14ac:dyDescent="0.3">
      <c r="A34" s="52"/>
      <c r="B34" s="31"/>
      <c r="C34" s="93"/>
      <c r="D34" s="33"/>
      <c r="E34" s="51" t="s">
        <v>59</v>
      </c>
      <c r="F34" s="34"/>
      <c r="G34" s="34"/>
      <c r="H34" s="35">
        <f t="shared" si="20"/>
        <v>0</v>
      </c>
      <c r="I34" s="36"/>
      <c r="J34" s="36"/>
      <c r="K34" s="31">
        <f t="shared" si="21"/>
        <v>0</v>
      </c>
      <c r="L34" s="31">
        <f t="shared" si="22"/>
        <v>0</v>
      </c>
      <c r="M34" s="31">
        <f t="shared" si="23"/>
        <v>0</v>
      </c>
      <c r="N34" s="37">
        <f t="shared" si="24"/>
        <v>0</v>
      </c>
    </row>
    <row r="35" spans="1:14" ht="25.05" customHeight="1" x14ac:dyDescent="0.3">
      <c r="A35" s="52"/>
      <c r="B35" s="31"/>
      <c r="C35" s="93"/>
      <c r="D35" s="33"/>
      <c r="E35" s="51" t="s">
        <v>60</v>
      </c>
      <c r="F35" s="34"/>
      <c r="G35" s="34"/>
      <c r="H35" s="35">
        <f t="shared" si="20"/>
        <v>0</v>
      </c>
      <c r="I35" s="36"/>
      <c r="J35" s="36"/>
      <c r="K35" s="31">
        <f t="shared" si="21"/>
        <v>0</v>
      </c>
      <c r="L35" s="31">
        <f t="shared" si="22"/>
        <v>0</v>
      </c>
      <c r="M35" s="31">
        <f t="shared" si="23"/>
        <v>0</v>
      </c>
      <c r="N35" s="37">
        <f t="shared" si="24"/>
        <v>0</v>
      </c>
    </row>
    <row r="36" spans="1:14" ht="25.05" customHeight="1" x14ac:dyDescent="0.3">
      <c r="A36" s="52"/>
      <c r="B36" s="31"/>
      <c r="C36" s="93"/>
      <c r="D36" s="33"/>
      <c r="E36" s="51" t="s">
        <v>61</v>
      </c>
      <c r="F36" s="34"/>
      <c r="G36" s="34"/>
      <c r="H36" s="35">
        <f t="shared" si="20"/>
        <v>0</v>
      </c>
      <c r="I36" s="36"/>
      <c r="J36" s="36"/>
      <c r="K36" s="31">
        <f t="shared" si="21"/>
        <v>0</v>
      </c>
      <c r="L36" s="31">
        <f t="shared" si="22"/>
        <v>0</v>
      </c>
      <c r="M36" s="31">
        <f t="shared" si="23"/>
        <v>0</v>
      </c>
      <c r="N36" s="37">
        <f t="shared" si="24"/>
        <v>0</v>
      </c>
    </row>
    <row r="37" spans="1:14" ht="25.05" customHeight="1" x14ac:dyDescent="0.3">
      <c r="A37" s="52"/>
      <c r="B37" s="31"/>
      <c r="C37" s="92"/>
      <c r="D37" s="33"/>
      <c r="E37" s="51" t="s">
        <v>62</v>
      </c>
      <c r="F37" s="34"/>
      <c r="G37" s="34"/>
      <c r="H37" s="35">
        <f t="shared" ref="H37:H48" si="25">+G37-F37</f>
        <v>0</v>
      </c>
      <c r="I37" s="36"/>
      <c r="J37" s="36"/>
      <c r="K37" s="31">
        <f t="shared" ref="K37:K48" si="26">(B37/8/30)</f>
        <v>0</v>
      </c>
      <c r="L37" s="31">
        <f t="shared" ref="L37:L48" si="27">+(I37*K37)*$L$5</f>
        <v>0</v>
      </c>
      <c r="M37" s="31">
        <f t="shared" ref="M37:M48" si="28">+(J37*K37)*$M$5</f>
        <v>0</v>
      </c>
      <c r="N37" s="37">
        <f t="shared" ref="N37:N48" si="29">+L37+M37</f>
        <v>0</v>
      </c>
    </row>
    <row r="38" spans="1:14" ht="25.05" customHeight="1" x14ac:dyDescent="0.3">
      <c r="A38" s="52"/>
      <c r="B38" s="31"/>
      <c r="C38" s="92"/>
      <c r="D38" s="33"/>
      <c r="E38" s="51" t="s">
        <v>63</v>
      </c>
      <c r="F38" s="34"/>
      <c r="G38" s="34"/>
      <c r="H38" s="35">
        <f t="shared" si="25"/>
        <v>0</v>
      </c>
      <c r="I38" s="36"/>
      <c r="J38" s="36"/>
      <c r="K38" s="31">
        <f t="shared" si="26"/>
        <v>0</v>
      </c>
      <c r="L38" s="31">
        <f t="shared" si="27"/>
        <v>0</v>
      </c>
      <c r="M38" s="31">
        <f t="shared" si="28"/>
        <v>0</v>
      </c>
      <c r="N38" s="37">
        <f t="shared" si="29"/>
        <v>0</v>
      </c>
    </row>
    <row r="39" spans="1:14" ht="25.05" customHeight="1" x14ac:dyDescent="0.3">
      <c r="A39" s="52"/>
      <c r="B39" s="31"/>
      <c r="C39" s="92"/>
      <c r="D39" s="33"/>
      <c r="E39" s="51" t="s">
        <v>64</v>
      </c>
      <c r="F39" s="34"/>
      <c r="G39" s="34"/>
      <c r="H39" s="35">
        <f t="shared" si="25"/>
        <v>0</v>
      </c>
      <c r="I39" s="36"/>
      <c r="J39" s="36"/>
      <c r="K39" s="31">
        <f t="shared" si="26"/>
        <v>0</v>
      </c>
      <c r="L39" s="31">
        <f t="shared" si="27"/>
        <v>0</v>
      </c>
      <c r="M39" s="31">
        <f t="shared" si="28"/>
        <v>0</v>
      </c>
      <c r="N39" s="37">
        <f t="shared" si="29"/>
        <v>0</v>
      </c>
    </row>
    <row r="40" spans="1:14" ht="25.05" customHeight="1" x14ac:dyDescent="0.3">
      <c r="A40" s="52"/>
      <c r="B40" s="31"/>
      <c r="C40" s="92"/>
      <c r="D40" s="33"/>
      <c r="E40" s="51" t="s">
        <v>65</v>
      </c>
      <c r="F40" s="34"/>
      <c r="G40" s="34"/>
      <c r="H40" s="35">
        <f t="shared" si="25"/>
        <v>0</v>
      </c>
      <c r="I40" s="36"/>
      <c r="J40" s="36"/>
      <c r="K40" s="31">
        <f t="shared" si="26"/>
        <v>0</v>
      </c>
      <c r="L40" s="31">
        <f t="shared" si="27"/>
        <v>0</v>
      </c>
      <c r="M40" s="31">
        <f t="shared" si="28"/>
        <v>0</v>
      </c>
      <c r="N40" s="37">
        <f t="shared" si="29"/>
        <v>0</v>
      </c>
    </row>
    <row r="41" spans="1:14" ht="25.05" customHeight="1" x14ac:dyDescent="0.3">
      <c r="A41" s="52"/>
      <c r="B41" s="31"/>
      <c r="C41" s="92"/>
      <c r="D41" s="33"/>
      <c r="E41" s="51" t="s">
        <v>66</v>
      </c>
      <c r="F41" s="34"/>
      <c r="G41" s="34"/>
      <c r="H41" s="35">
        <f t="shared" si="25"/>
        <v>0</v>
      </c>
      <c r="I41" s="36"/>
      <c r="J41" s="36"/>
      <c r="K41" s="31">
        <f t="shared" si="26"/>
        <v>0</v>
      </c>
      <c r="L41" s="31">
        <f t="shared" si="27"/>
        <v>0</v>
      </c>
      <c r="M41" s="31">
        <f t="shared" si="28"/>
        <v>0</v>
      </c>
      <c r="N41" s="37">
        <f t="shared" si="29"/>
        <v>0</v>
      </c>
    </row>
    <row r="42" spans="1:14" ht="25.05" customHeight="1" x14ac:dyDescent="0.3">
      <c r="A42" s="52"/>
      <c r="B42" s="31"/>
      <c r="C42" s="92"/>
      <c r="D42" s="33"/>
      <c r="E42" s="51" t="s">
        <v>67</v>
      </c>
      <c r="F42" s="34"/>
      <c r="G42" s="34"/>
      <c r="H42" s="35">
        <f t="shared" si="25"/>
        <v>0</v>
      </c>
      <c r="I42" s="36"/>
      <c r="J42" s="36"/>
      <c r="K42" s="31">
        <f t="shared" si="26"/>
        <v>0</v>
      </c>
      <c r="L42" s="31">
        <f t="shared" si="27"/>
        <v>0</v>
      </c>
      <c r="M42" s="31">
        <f t="shared" si="28"/>
        <v>0</v>
      </c>
      <c r="N42" s="37">
        <f t="shared" si="29"/>
        <v>0</v>
      </c>
    </row>
    <row r="43" spans="1:14" ht="25.05" customHeight="1" x14ac:dyDescent="0.3">
      <c r="A43" s="52"/>
      <c r="B43" s="31"/>
      <c r="C43" s="94"/>
      <c r="D43" s="33"/>
      <c r="E43" s="51" t="s">
        <v>68</v>
      </c>
      <c r="F43" s="34"/>
      <c r="G43" s="34"/>
      <c r="H43" s="35">
        <f t="shared" si="25"/>
        <v>0</v>
      </c>
      <c r="I43" s="36"/>
      <c r="J43" s="36"/>
      <c r="K43" s="31">
        <f t="shared" si="26"/>
        <v>0</v>
      </c>
      <c r="L43" s="31">
        <f t="shared" si="27"/>
        <v>0</v>
      </c>
      <c r="M43" s="31">
        <f t="shared" si="28"/>
        <v>0</v>
      </c>
      <c r="N43" s="37">
        <f t="shared" si="29"/>
        <v>0</v>
      </c>
    </row>
    <row r="44" spans="1:14" ht="25.05" customHeight="1" x14ac:dyDescent="0.3">
      <c r="A44" s="52"/>
      <c r="B44" s="31"/>
      <c r="C44" s="92"/>
      <c r="D44" s="33"/>
      <c r="E44" s="51" t="s">
        <v>69</v>
      </c>
      <c r="F44" s="34"/>
      <c r="G44" s="34"/>
      <c r="H44" s="35">
        <f t="shared" si="25"/>
        <v>0</v>
      </c>
      <c r="I44" s="36"/>
      <c r="J44" s="36"/>
      <c r="K44" s="31">
        <f t="shared" si="26"/>
        <v>0</v>
      </c>
      <c r="L44" s="31">
        <f t="shared" si="27"/>
        <v>0</v>
      </c>
      <c r="M44" s="31">
        <f t="shared" si="28"/>
        <v>0</v>
      </c>
      <c r="N44" s="37">
        <f t="shared" si="29"/>
        <v>0</v>
      </c>
    </row>
    <row r="45" spans="1:14" ht="25.05" customHeight="1" x14ac:dyDescent="0.3">
      <c r="A45" s="52"/>
      <c r="B45" s="31"/>
      <c r="C45" s="92"/>
      <c r="D45" s="33"/>
      <c r="E45" s="51" t="s">
        <v>70</v>
      </c>
      <c r="F45" s="34"/>
      <c r="G45" s="34"/>
      <c r="H45" s="35">
        <f t="shared" si="25"/>
        <v>0</v>
      </c>
      <c r="I45" s="36"/>
      <c r="J45" s="36"/>
      <c r="K45" s="31">
        <f t="shared" si="26"/>
        <v>0</v>
      </c>
      <c r="L45" s="31">
        <f t="shared" si="27"/>
        <v>0</v>
      </c>
      <c r="M45" s="31">
        <f t="shared" si="28"/>
        <v>0</v>
      </c>
      <c r="N45" s="37">
        <f t="shared" si="29"/>
        <v>0</v>
      </c>
    </row>
    <row r="46" spans="1:14" ht="25.05" customHeight="1" x14ac:dyDescent="0.3">
      <c r="A46" s="52"/>
      <c r="B46" s="31"/>
      <c r="C46" s="92"/>
      <c r="D46" s="33"/>
      <c r="E46" s="33"/>
      <c r="F46" s="34"/>
      <c r="G46" s="34"/>
      <c r="H46" s="35">
        <f t="shared" si="25"/>
        <v>0</v>
      </c>
      <c r="I46" s="36"/>
      <c r="J46" s="36"/>
      <c r="K46" s="31">
        <f t="shared" si="26"/>
        <v>0</v>
      </c>
      <c r="L46" s="31">
        <f t="shared" si="27"/>
        <v>0</v>
      </c>
      <c r="M46" s="31">
        <f t="shared" si="28"/>
        <v>0</v>
      </c>
      <c r="N46" s="37">
        <f t="shared" si="29"/>
        <v>0</v>
      </c>
    </row>
    <row r="47" spans="1:14" ht="25.05" customHeight="1" x14ac:dyDescent="0.3">
      <c r="A47" s="52"/>
      <c r="B47" s="31"/>
      <c r="C47" s="92"/>
      <c r="D47" s="33"/>
      <c r="E47" s="33"/>
      <c r="F47" s="34"/>
      <c r="G47" s="34"/>
      <c r="H47" s="35">
        <f t="shared" si="25"/>
        <v>0</v>
      </c>
      <c r="I47" s="36"/>
      <c r="J47" s="36"/>
      <c r="K47" s="31">
        <f t="shared" si="26"/>
        <v>0</v>
      </c>
      <c r="L47" s="31">
        <f t="shared" si="27"/>
        <v>0</v>
      </c>
      <c r="M47" s="31">
        <f t="shared" si="28"/>
        <v>0</v>
      </c>
      <c r="N47" s="37">
        <f t="shared" si="29"/>
        <v>0</v>
      </c>
    </row>
    <row r="48" spans="1:14" ht="25.05" customHeight="1" x14ac:dyDescent="0.3">
      <c r="A48" s="52"/>
      <c r="B48" s="31"/>
      <c r="C48" s="92"/>
      <c r="D48" s="33"/>
      <c r="E48" s="33"/>
      <c r="F48" s="34"/>
      <c r="G48" s="34"/>
      <c r="H48" s="35">
        <f t="shared" si="25"/>
        <v>0</v>
      </c>
      <c r="I48" s="36"/>
      <c r="J48" s="36"/>
      <c r="K48" s="31">
        <f t="shared" si="26"/>
        <v>0</v>
      </c>
      <c r="L48" s="31">
        <f t="shared" si="27"/>
        <v>0</v>
      </c>
      <c r="M48" s="31">
        <f t="shared" si="28"/>
        <v>0</v>
      </c>
      <c r="N48" s="37">
        <f t="shared" si="29"/>
        <v>0</v>
      </c>
    </row>
    <row r="49" spans="1:14" ht="25.05" customHeight="1" x14ac:dyDescent="0.3">
      <c r="A49" s="52"/>
      <c r="B49" s="31"/>
      <c r="C49" s="92"/>
      <c r="D49" s="33"/>
      <c r="E49" s="33"/>
      <c r="F49" s="34"/>
      <c r="G49" s="34"/>
      <c r="H49" s="35">
        <f t="shared" ref="H49:H53" si="30">+G49-F49</f>
        <v>0</v>
      </c>
      <c r="I49" s="36"/>
      <c r="J49" s="36"/>
      <c r="K49" s="31">
        <f t="shared" ref="K49:K53" si="31">(B49/8/30)</f>
        <v>0</v>
      </c>
      <c r="L49" s="31">
        <f t="shared" ref="L49:L53" si="32">+(I49*K49)*$L$5</f>
        <v>0</v>
      </c>
      <c r="M49" s="31">
        <f t="shared" ref="M49:M53" si="33">+(J49*K49)*$M$5</f>
        <v>0</v>
      </c>
      <c r="N49" s="37">
        <f t="shared" ref="N49:N53" si="34">+L49+M49</f>
        <v>0</v>
      </c>
    </row>
    <row r="50" spans="1:14" ht="25.05" customHeight="1" x14ac:dyDescent="0.3">
      <c r="A50" s="52"/>
      <c r="B50" s="31"/>
      <c r="C50" s="92"/>
      <c r="D50" s="33"/>
      <c r="E50" s="33"/>
      <c r="F50" s="34"/>
      <c r="G50" s="34"/>
      <c r="H50" s="35">
        <f t="shared" si="30"/>
        <v>0</v>
      </c>
      <c r="I50" s="36"/>
      <c r="J50" s="36"/>
      <c r="K50" s="31">
        <f t="shared" si="31"/>
        <v>0</v>
      </c>
      <c r="L50" s="31">
        <f t="shared" si="32"/>
        <v>0</v>
      </c>
      <c r="M50" s="31">
        <f t="shared" si="33"/>
        <v>0</v>
      </c>
      <c r="N50" s="37">
        <f t="shared" si="34"/>
        <v>0</v>
      </c>
    </row>
    <row r="51" spans="1:14" ht="25.05" customHeight="1" x14ac:dyDescent="0.3">
      <c r="A51" s="52"/>
      <c r="B51" s="31"/>
      <c r="C51" s="92"/>
      <c r="D51" s="33"/>
      <c r="E51" s="33"/>
      <c r="F51" s="34"/>
      <c r="G51" s="34"/>
      <c r="H51" s="35">
        <f t="shared" si="30"/>
        <v>0</v>
      </c>
      <c r="I51" s="36"/>
      <c r="J51" s="36"/>
      <c r="K51" s="31">
        <f t="shared" si="31"/>
        <v>0</v>
      </c>
      <c r="L51" s="31">
        <f t="shared" si="32"/>
        <v>0</v>
      </c>
      <c r="M51" s="31">
        <f t="shared" si="33"/>
        <v>0</v>
      </c>
      <c r="N51" s="37">
        <f t="shared" si="34"/>
        <v>0</v>
      </c>
    </row>
    <row r="52" spans="1:14" ht="25.05" customHeight="1" x14ac:dyDescent="0.3">
      <c r="A52" s="52"/>
      <c r="B52" s="31"/>
      <c r="C52" s="92"/>
      <c r="D52" s="33"/>
      <c r="E52" s="33"/>
      <c r="F52" s="34"/>
      <c r="G52" s="34"/>
      <c r="H52" s="35">
        <f t="shared" si="30"/>
        <v>0</v>
      </c>
      <c r="I52" s="36"/>
      <c r="J52" s="36"/>
      <c r="K52" s="31">
        <f t="shared" si="31"/>
        <v>0</v>
      </c>
      <c r="L52" s="31">
        <f t="shared" si="32"/>
        <v>0</v>
      </c>
      <c r="M52" s="31">
        <f t="shared" si="33"/>
        <v>0</v>
      </c>
      <c r="N52" s="37">
        <f t="shared" si="34"/>
        <v>0</v>
      </c>
    </row>
    <row r="53" spans="1:14" ht="25.05" customHeight="1" x14ac:dyDescent="0.3">
      <c r="A53" s="52"/>
      <c r="B53" s="31"/>
      <c r="C53" s="45"/>
      <c r="D53" s="33"/>
      <c r="E53" s="33"/>
      <c r="F53" s="34"/>
      <c r="G53" s="34"/>
      <c r="H53" s="35">
        <f t="shared" si="30"/>
        <v>0</v>
      </c>
      <c r="I53" s="36"/>
      <c r="J53" s="36"/>
      <c r="K53" s="31">
        <f t="shared" si="31"/>
        <v>0</v>
      </c>
      <c r="L53" s="31">
        <f t="shared" si="32"/>
        <v>0</v>
      </c>
      <c r="M53" s="31">
        <f t="shared" si="33"/>
        <v>0</v>
      </c>
      <c r="N53" s="37">
        <f t="shared" si="34"/>
        <v>0</v>
      </c>
    </row>
    <row r="54" spans="1:14" ht="25.05" customHeight="1" x14ac:dyDescent="0.3">
      <c r="A54" s="52"/>
      <c r="B54" s="31"/>
      <c r="C54" s="46"/>
      <c r="D54" s="33"/>
      <c r="E54" s="33"/>
      <c r="F54" s="34"/>
      <c r="G54" s="34"/>
      <c r="H54" s="35">
        <f t="shared" ref="H54:H75" si="35">+G54-F54</f>
        <v>0</v>
      </c>
      <c r="I54" s="36"/>
      <c r="J54" s="36"/>
      <c r="K54" s="31">
        <f t="shared" ref="K54:K75" si="36">(B54/8/30)</f>
        <v>0</v>
      </c>
      <c r="L54" s="31">
        <f t="shared" ref="L54:L75" si="37">+(I54*K54)*$L$5</f>
        <v>0</v>
      </c>
      <c r="M54" s="31">
        <f t="shared" ref="M54:M75" si="38">+(J54*K54)*$M$5</f>
        <v>0</v>
      </c>
      <c r="N54" s="37">
        <f t="shared" ref="N54:N75" si="39">+L54+M54</f>
        <v>0</v>
      </c>
    </row>
    <row r="55" spans="1:14" ht="25.05" customHeight="1" x14ac:dyDescent="0.3">
      <c r="A55" s="52"/>
      <c r="B55" s="31"/>
      <c r="C55" s="45"/>
      <c r="D55" s="33"/>
      <c r="E55" s="33"/>
      <c r="F55" s="34"/>
      <c r="G55" s="34"/>
      <c r="H55" s="35">
        <f t="shared" si="35"/>
        <v>0</v>
      </c>
      <c r="I55" s="36"/>
      <c r="J55" s="36"/>
      <c r="K55" s="31">
        <f t="shared" si="36"/>
        <v>0</v>
      </c>
      <c r="L55" s="31">
        <f t="shared" si="37"/>
        <v>0</v>
      </c>
      <c r="M55" s="31">
        <f t="shared" si="38"/>
        <v>0</v>
      </c>
      <c r="N55" s="37">
        <f t="shared" si="39"/>
        <v>0</v>
      </c>
    </row>
    <row r="56" spans="1:14" ht="25.05" customHeight="1" x14ac:dyDescent="0.3">
      <c r="A56" s="52"/>
      <c r="B56" s="31"/>
      <c r="C56" s="45"/>
      <c r="D56" s="33"/>
      <c r="E56" s="33"/>
      <c r="F56" s="34"/>
      <c r="G56" s="34"/>
      <c r="H56" s="35">
        <f t="shared" si="35"/>
        <v>0</v>
      </c>
      <c r="I56" s="36"/>
      <c r="J56" s="36"/>
      <c r="K56" s="31">
        <f t="shared" si="36"/>
        <v>0</v>
      </c>
      <c r="L56" s="31">
        <f t="shared" si="37"/>
        <v>0</v>
      </c>
      <c r="M56" s="31">
        <f t="shared" si="38"/>
        <v>0</v>
      </c>
      <c r="N56" s="37">
        <f t="shared" si="39"/>
        <v>0</v>
      </c>
    </row>
    <row r="57" spans="1:14" ht="25.05" customHeight="1" x14ac:dyDescent="0.3">
      <c r="A57" s="52"/>
      <c r="B57" s="31"/>
      <c r="C57" s="45"/>
      <c r="D57" s="33"/>
      <c r="E57" s="33"/>
      <c r="F57" s="34"/>
      <c r="G57" s="34"/>
      <c r="H57" s="35">
        <f t="shared" si="35"/>
        <v>0</v>
      </c>
      <c r="I57" s="36"/>
      <c r="J57" s="36"/>
      <c r="K57" s="31">
        <f t="shared" si="36"/>
        <v>0</v>
      </c>
      <c r="L57" s="31">
        <f t="shared" si="37"/>
        <v>0</v>
      </c>
      <c r="M57" s="31">
        <f t="shared" si="38"/>
        <v>0</v>
      </c>
      <c r="N57" s="37">
        <f t="shared" si="39"/>
        <v>0</v>
      </c>
    </row>
    <row r="58" spans="1:14" ht="25.05" customHeight="1" x14ac:dyDescent="0.3">
      <c r="A58" s="52"/>
      <c r="B58" s="31"/>
      <c r="C58" s="45"/>
      <c r="D58" s="33"/>
      <c r="E58" s="33"/>
      <c r="F58" s="34"/>
      <c r="G58" s="34"/>
      <c r="H58" s="35">
        <f t="shared" si="35"/>
        <v>0</v>
      </c>
      <c r="I58" s="36"/>
      <c r="J58" s="36"/>
      <c r="K58" s="31">
        <f t="shared" si="36"/>
        <v>0</v>
      </c>
      <c r="L58" s="31">
        <f t="shared" si="37"/>
        <v>0</v>
      </c>
      <c r="M58" s="31">
        <f t="shared" si="38"/>
        <v>0</v>
      </c>
      <c r="N58" s="37">
        <f t="shared" si="39"/>
        <v>0</v>
      </c>
    </row>
    <row r="59" spans="1:14" ht="25.05" customHeight="1" x14ac:dyDescent="0.3">
      <c r="A59" s="52"/>
      <c r="B59" s="31"/>
      <c r="C59" s="45"/>
      <c r="D59" s="33"/>
      <c r="E59" s="33"/>
      <c r="F59" s="34"/>
      <c r="G59" s="34"/>
      <c r="H59" s="35">
        <f t="shared" si="35"/>
        <v>0</v>
      </c>
      <c r="I59" s="36"/>
      <c r="J59" s="36"/>
      <c r="K59" s="31">
        <f t="shared" si="36"/>
        <v>0</v>
      </c>
      <c r="L59" s="31">
        <f t="shared" si="37"/>
        <v>0</v>
      </c>
      <c r="M59" s="31">
        <f t="shared" si="38"/>
        <v>0</v>
      </c>
      <c r="N59" s="37">
        <f t="shared" si="39"/>
        <v>0</v>
      </c>
    </row>
    <row r="60" spans="1:14" ht="25.05" customHeight="1" x14ac:dyDescent="0.3">
      <c r="A60" s="52"/>
      <c r="B60" s="31"/>
      <c r="C60" s="45"/>
      <c r="D60" s="33"/>
      <c r="E60" s="33"/>
      <c r="F60" s="34"/>
      <c r="G60" s="34"/>
      <c r="H60" s="35">
        <f t="shared" si="35"/>
        <v>0</v>
      </c>
      <c r="I60" s="36"/>
      <c r="J60" s="36"/>
      <c r="K60" s="31">
        <f t="shared" si="36"/>
        <v>0</v>
      </c>
      <c r="L60" s="31">
        <f t="shared" si="37"/>
        <v>0</v>
      </c>
      <c r="M60" s="31">
        <f t="shared" si="38"/>
        <v>0</v>
      </c>
      <c r="N60" s="37">
        <f t="shared" si="39"/>
        <v>0</v>
      </c>
    </row>
    <row r="61" spans="1:14" ht="25.05" customHeight="1" x14ac:dyDescent="0.3">
      <c r="A61" s="52"/>
      <c r="B61" s="31"/>
      <c r="C61" s="45"/>
      <c r="D61" s="33"/>
      <c r="E61" s="33"/>
      <c r="F61" s="34"/>
      <c r="G61" s="34"/>
      <c r="H61" s="35">
        <f t="shared" si="35"/>
        <v>0</v>
      </c>
      <c r="I61" s="36"/>
      <c r="J61" s="36"/>
      <c r="K61" s="31">
        <f t="shared" si="36"/>
        <v>0</v>
      </c>
      <c r="L61" s="31">
        <f t="shared" si="37"/>
        <v>0</v>
      </c>
      <c r="M61" s="31">
        <f t="shared" si="38"/>
        <v>0</v>
      </c>
      <c r="N61" s="37">
        <f t="shared" si="39"/>
        <v>0</v>
      </c>
    </row>
    <row r="62" spans="1:14" ht="25.05" customHeight="1" x14ac:dyDescent="0.3">
      <c r="A62" s="52"/>
      <c r="B62" s="31"/>
      <c r="C62" s="46"/>
      <c r="D62" s="33"/>
      <c r="E62" s="33"/>
      <c r="F62" s="34"/>
      <c r="G62" s="34"/>
      <c r="H62" s="35">
        <f t="shared" si="35"/>
        <v>0</v>
      </c>
      <c r="I62" s="36"/>
      <c r="J62" s="36"/>
      <c r="K62" s="31">
        <f t="shared" si="36"/>
        <v>0</v>
      </c>
      <c r="L62" s="31">
        <f t="shared" si="37"/>
        <v>0</v>
      </c>
      <c r="M62" s="31">
        <f t="shared" si="38"/>
        <v>0</v>
      </c>
      <c r="N62" s="37">
        <f t="shared" si="39"/>
        <v>0</v>
      </c>
    </row>
    <row r="63" spans="1:14" ht="25.05" customHeight="1" x14ac:dyDescent="0.3">
      <c r="A63" s="52"/>
      <c r="B63" s="31"/>
      <c r="C63" s="45"/>
      <c r="D63" s="33"/>
      <c r="E63" s="33"/>
      <c r="F63" s="34"/>
      <c r="G63" s="34"/>
      <c r="H63" s="35">
        <f t="shared" si="35"/>
        <v>0</v>
      </c>
      <c r="I63" s="36"/>
      <c r="J63" s="36"/>
      <c r="K63" s="31">
        <f t="shared" si="36"/>
        <v>0</v>
      </c>
      <c r="L63" s="31">
        <f t="shared" si="37"/>
        <v>0</v>
      </c>
      <c r="M63" s="31">
        <f t="shared" si="38"/>
        <v>0</v>
      </c>
      <c r="N63" s="37">
        <f t="shared" si="39"/>
        <v>0</v>
      </c>
    </row>
    <row r="64" spans="1:14" ht="25.05" customHeight="1" x14ac:dyDescent="0.3">
      <c r="A64" s="52"/>
      <c r="B64" s="31"/>
      <c r="C64" s="45"/>
      <c r="D64" s="33"/>
      <c r="E64" s="33"/>
      <c r="F64" s="34"/>
      <c r="G64" s="34"/>
      <c r="H64" s="35">
        <f t="shared" si="35"/>
        <v>0</v>
      </c>
      <c r="I64" s="36"/>
      <c r="J64" s="36"/>
      <c r="K64" s="31">
        <f t="shared" si="36"/>
        <v>0</v>
      </c>
      <c r="L64" s="31">
        <f t="shared" si="37"/>
        <v>0</v>
      </c>
      <c r="M64" s="31">
        <f t="shared" si="38"/>
        <v>0</v>
      </c>
      <c r="N64" s="37">
        <f t="shared" si="39"/>
        <v>0</v>
      </c>
    </row>
    <row r="65" spans="1:14" ht="25.05" customHeight="1" x14ac:dyDescent="0.3">
      <c r="A65" s="52"/>
      <c r="B65" s="31"/>
      <c r="C65" s="45"/>
      <c r="D65" s="33"/>
      <c r="E65" s="33"/>
      <c r="F65" s="34"/>
      <c r="G65" s="34"/>
      <c r="H65" s="35">
        <f t="shared" si="35"/>
        <v>0</v>
      </c>
      <c r="I65" s="36"/>
      <c r="J65" s="36"/>
      <c r="K65" s="31">
        <f t="shared" si="36"/>
        <v>0</v>
      </c>
      <c r="L65" s="31">
        <f t="shared" si="37"/>
        <v>0</v>
      </c>
      <c r="M65" s="31">
        <f t="shared" si="38"/>
        <v>0</v>
      </c>
      <c r="N65" s="37">
        <f t="shared" si="39"/>
        <v>0</v>
      </c>
    </row>
    <row r="66" spans="1:14" ht="25.05" customHeight="1" x14ac:dyDescent="0.3">
      <c r="A66" s="52"/>
      <c r="B66" s="31"/>
      <c r="C66" s="45"/>
      <c r="D66" s="33"/>
      <c r="E66" s="33"/>
      <c r="F66" s="34"/>
      <c r="G66" s="34"/>
      <c r="H66" s="35">
        <f t="shared" si="35"/>
        <v>0</v>
      </c>
      <c r="I66" s="36"/>
      <c r="J66" s="36"/>
      <c r="K66" s="31">
        <f t="shared" si="36"/>
        <v>0</v>
      </c>
      <c r="L66" s="31">
        <f t="shared" si="37"/>
        <v>0</v>
      </c>
      <c r="M66" s="31">
        <f t="shared" si="38"/>
        <v>0</v>
      </c>
      <c r="N66" s="37">
        <f t="shared" si="39"/>
        <v>0</v>
      </c>
    </row>
    <row r="67" spans="1:14" ht="25.05" customHeight="1" x14ac:dyDescent="0.3">
      <c r="A67" s="52"/>
      <c r="B67" s="31"/>
      <c r="C67" s="45"/>
      <c r="D67" s="33"/>
      <c r="E67" s="33"/>
      <c r="F67" s="34"/>
      <c r="G67" s="34"/>
      <c r="H67" s="35">
        <f t="shared" si="35"/>
        <v>0</v>
      </c>
      <c r="I67" s="36"/>
      <c r="J67" s="36"/>
      <c r="K67" s="31">
        <f t="shared" si="36"/>
        <v>0</v>
      </c>
      <c r="L67" s="31">
        <f t="shared" si="37"/>
        <v>0</v>
      </c>
      <c r="M67" s="31">
        <f t="shared" si="38"/>
        <v>0</v>
      </c>
      <c r="N67" s="37">
        <f t="shared" si="39"/>
        <v>0</v>
      </c>
    </row>
    <row r="68" spans="1:14" ht="25.05" customHeight="1" x14ac:dyDescent="0.3">
      <c r="A68" s="52"/>
      <c r="B68" s="31"/>
      <c r="C68" s="46"/>
      <c r="D68" s="33"/>
      <c r="E68" s="33"/>
      <c r="F68" s="34"/>
      <c r="G68" s="34"/>
      <c r="H68" s="35">
        <f t="shared" si="35"/>
        <v>0</v>
      </c>
      <c r="I68" s="36"/>
      <c r="J68" s="36"/>
      <c r="K68" s="31">
        <f t="shared" si="36"/>
        <v>0</v>
      </c>
      <c r="L68" s="31">
        <f t="shared" si="37"/>
        <v>0</v>
      </c>
      <c r="M68" s="31">
        <f t="shared" si="38"/>
        <v>0</v>
      </c>
      <c r="N68" s="37">
        <f t="shared" si="39"/>
        <v>0</v>
      </c>
    </row>
    <row r="69" spans="1:14" ht="25.05" customHeight="1" x14ac:dyDescent="0.3">
      <c r="A69" s="52"/>
      <c r="B69" s="31"/>
      <c r="C69" s="45"/>
      <c r="D69" s="33"/>
      <c r="E69" s="33"/>
      <c r="F69" s="34"/>
      <c r="G69" s="34"/>
      <c r="H69" s="35">
        <f t="shared" si="35"/>
        <v>0</v>
      </c>
      <c r="I69" s="36"/>
      <c r="J69" s="36"/>
      <c r="K69" s="31">
        <f t="shared" si="36"/>
        <v>0</v>
      </c>
      <c r="L69" s="31">
        <f t="shared" si="37"/>
        <v>0</v>
      </c>
      <c r="M69" s="31">
        <f t="shared" si="38"/>
        <v>0</v>
      </c>
      <c r="N69" s="37">
        <f t="shared" si="39"/>
        <v>0</v>
      </c>
    </row>
    <row r="70" spans="1:14" ht="25.05" customHeight="1" x14ac:dyDescent="0.3">
      <c r="A70" s="52"/>
      <c r="B70" s="31"/>
      <c r="C70" s="45"/>
      <c r="D70" s="33"/>
      <c r="E70" s="33"/>
      <c r="F70" s="34"/>
      <c r="G70" s="34"/>
      <c r="H70" s="35">
        <f t="shared" si="35"/>
        <v>0</v>
      </c>
      <c r="I70" s="36"/>
      <c r="J70" s="36"/>
      <c r="K70" s="31">
        <f t="shared" si="36"/>
        <v>0</v>
      </c>
      <c r="L70" s="31">
        <f t="shared" si="37"/>
        <v>0</v>
      </c>
      <c r="M70" s="31">
        <f t="shared" si="38"/>
        <v>0</v>
      </c>
      <c r="N70" s="37">
        <f t="shared" si="39"/>
        <v>0</v>
      </c>
    </row>
    <row r="71" spans="1:14" ht="25.05" customHeight="1" x14ac:dyDescent="0.3">
      <c r="A71" s="52"/>
      <c r="B71" s="31"/>
      <c r="C71" s="45"/>
      <c r="D71" s="33"/>
      <c r="E71" s="33"/>
      <c r="F71" s="34"/>
      <c r="G71" s="34"/>
      <c r="H71" s="35">
        <f t="shared" si="35"/>
        <v>0</v>
      </c>
      <c r="I71" s="36"/>
      <c r="J71" s="36"/>
      <c r="K71" s="31">
        <f t="shared" si="36"/>
        <v>0</v>
      </c>
      <c r="L71" s="31">
        <f t="shared" si="37"/>
        <v>0</v>
      </c>
      <c r="M71" s="31">
        <f t="shared" si="38"/>
        <v>0</v>
      </c>
      <c r="N71" s="37">
        <f t="shared" si="39"/>
        <v>0</v>
      </c>
    </row>
    <row r="72" spans="1:14" ht="25.05" customHeight="1" x14ac:dyDescent="0.3">
      <c r="A72" s="52"/>
      <c r="B72" s="31"/>
      <c r="C72" s="45"/>
      <c r="D72" s="33"/>
      <c r="E72" s="33"/>
      <c r="F72" s="34"/>
      <c r="G72" s="34"/>
      <c r="H72" s="35">
        <f t="shared" si="35"/>
        <v>0</v>
      </c>
      <c r="I72" s="36"/>
      <c r="J72" s="36"/>
      <c r="K72" s="31">
        <f t="shared" si="36"/>
        <v>0</v>
      </c>
      <c r="L72" s="31">
        <f t="shared" si="37"/>
        <v>0</v>
      </c>
      <c r="M72" s="31">
        <f t="shared" si="38"/>
        <v>0</v>
      </c>
      <c r="N72" s="37">
        <f t="shared" si="39"/>
        <v>0</v>
      </c>
    </row>
    <row r="73" spans="1:14" ht="25.05" customHeight="1" x14ac:dyDescent="0.3">
      <c r="A73" s="52"/>
      <c r="B73" s="31"/>
      <c r="C73" s="45"/>
      <c r="D73" s="33"/>
      <c r="E73" s="33"/>
      <c r="F73" s="34"/>
      <c r="G73" s="34"/>
      <c r="H73" s="35">
        <f t="shared" si="35"/>
        <v>0</v>
      </c>
      <c r="I73" s="36"/>
      <c r="J73" s="36"/>
      <c r="K73" s="31">
        <f t="shared" si="36"/>
        <v>0</v>
      </c>
      <c r="L73" s="31">
        <f t="shared" si="37"/>
        <v>0</v>
      </c>
      <c r="M73" s="31">
        <f t="shared" si="38"/>
        <v>0</v>
      </c>
      <c r="N73" s="37">
        <f t="shared" si="39"/>
        <v>0</v>
      </c>
    </row>
    <row r="74" spans="1:14" ht="25.05" customHeight="1" x14ac:dyDescent="0.3">
      <c r="A74" s="52"/>
      <c r="B74" s="31"/>
      <c r="C74" s="45"/>
      <c r="D74" s="33"/>
      <c r="E74" s="33"/>
      <c r="F74" s="34"/>
      <c r="G74" s="34"/>
      <c r="H74" s="35">
        <f t="shared" si="35"/>
        <v>0</v>
      </c>
      <c r="I74" s="36"/>
      <c r="J74" s="36"/>
      <c r="K74" s="31">
        <f t="shared" si="36"/>
        <v>0</v>
      </c>
      <c r="L74" s="31">
        <f t="shared" si="37"/>
        <v>0</v>
      </c>
      <c r="M74" s="31">
        <f t="shared" si="38"/>
        <v>0</v>
      </c>
      <c r="N74" s="37">
        <f t="shared" si="39"/>
        <v>0</v>
      </c>
    </row>
    <row r="75" spans="1:14" ht="25.05" customHeight="1" x14ac:dyDescent="0.3">
      <c r="A75" s="52"/>
      <c r="B75" s="31"/>
      <c r="C75" s="45"/>
      <c r="D75" s="33"/>
      <c r="E75" s="33"/>
      <c r="F75" s="34"/>
      <c r="G75" s="34"/>
      <c r="H75" s="35">
        <f t="shared" si="35"/>
        <v>0</v>
      </c>
      <c r="I75" s="36"/>
      <c r="J75" s="36"/>
      <c r="K75" s="31">
        <f t="shared" si="36"/>
        <v>0</v>
      </c>
      <c r="L75" s="31">
        <f t="shared" si="37"/>
        <v>0</v>
      </c>
      <c r="M75" s="31">
        <f t="shared" si="38"/>
        <v>0</v>
      </c>
      <c r="N75" s="37">
        <f t="shared" si="39"/>
        <v>0</v>
      </c>
    </row>
    <row r="76" spans="1:14" ht="25.05" customHeight="1" x14ac:dyDescent="0.3">
      <c r="A76" s="52"/>
      <c r="B76" s="31"/>
      <c r="C76" s="46"/>
      <c r="D76" s="33"/>
      <c r="E76" s="33"/>
      <c r="F76" s="34"/>
      <c r="G76" s="34"/>
      <c r="H76" s="35">
        <f t="shared" ref="H76:H80" si="40">+G76-F76</f>
        <v>0</v>
      </c>
      <c r="I76" s="36"/>
      <c r="J76" s="36"/>
      <c r="K76" s="31">
        <f t="shared" si="6"/>
        <v>0</v>
      </c>
      <c r="L76" s="31">
        <f t="shared" si="7"/>
        <v>0</v>
      </c>
      <c r="M76" s="31">
        <f t="shared" si="8"/>
        <v>0</v>
      </c>
      <c r="N76" s="37">
        <f t="shared" si="9"/>
        <v>0</v>
      </c>
    </row>
    <row r="77" spans="1:14" ht="25.05" customHeight="1" x14ac:dyDescent="0.3">
      <c r="A77" s="52"/>
      <c r="B77" s="31"/>
      <c r="C77" s="45"/>
      <c r="D77" s="33"/>
      <c r="E77" s="33"/>
      <c r="F77" s="34"/>
      <c r="G77" s="34"/>
      <c r="H77" s="35">
        <f t="shared" si="40"/>
        <v>0</v>
      </c>
      <c r="I77" s="36"/>
      <c r="J77" s="36"/>
      <c r="K77" s="31">
        <f t="shared" ref="K77:K80" si="41">(B77/8/30)</f>
        <v>0</v>
      </c>
      <c r="L77" s="31">
        <f t="shared" ref="L77:L80" si="42">+(I77*K77)*$L$5</f>
        <v>0</v>
      </c>
      <c r="M77" s="31">
        <f t="shared" ref="M77:M80" si="43">+(J77*K77)*$M$5</f>
        <v>0</v>
      </c>
      <c r="N77" s="37">
        <f t="shared" ref="N77:N80" si="44">+L77+M77</f>
        <v>0</v>
      </c>
    </row>
    <row r="78" spans="1:14" ht="25.05" customHeight="1" x14ac:dyDescent="0.3">
      <c r="A78" s="52"/>
      <c r="B78" s="31"/>
      <c r="C78" s="45"/>
      <c r="D78" s="33"/>
      <c r="E78" s="33"/>
      <c r="F78" s="34"/>
      <c r="G78" s="34"/>
      <c r="H78" s="35">
        <f t="shared" si="40"/>
        <v>0</v>
      </c>
      <c r="I78" s="36"/>
      <c r="J78" s="36"/>
      <c r="K78" s="31">
        <f t="shared" si="41"/>
        <v>0</v>
      </c>
      <c r="L78" s="31">
        <f t="shared" si="42"/>
        <v>0</v>
      </c>
      <c r="M78" s="31">
        <f t="shared" si="43"/>
        <v>0</v>
      </c>
      <c r="N78" s="37">
        <f t="shared" si="44"/>
        <v>0</v>
      </c>
    </row>
    <row r="79" spans="1:14" ht="25.05" customHeight="1" x14ac:dyDescent="0.3">
      <c r="A79" s="52"/>
      <c r="B79" s="31"/>
      <c r="C79" s="45"/>
      <c r="D79" s="33"/>
      <c r="E79" s="33"/>
      <c r="F79" s="34"/>
      <c r="G79" s="34"/>
      <c r="H79" s="35">
        <f t="shared" si="40"/>
        <v>0</v>
      </c>
      <c r="I79" s="36"/>
      <c r="J79" s="36"/>
      <c r="K79" s="31">
        <f t="shared" si="41"/>
        <v>0</v>
      </c>
      <c r="L79" s="31">
        <f t="shared" si="42"/>
        <v>0</v>
      </c>
      <c r="M79" s="31">
        <f t="shared" si="43"/>
        <v>0</v>
      </c>
      <c r="N79" s="37">
        <f t="shared" si="44"/>
        <v>0</v>
      </c>
    </row>
    <row r="80" spans="1:14" ht="25.05" customHeight="1" thickBot="1" x14ac:dyDescent="0.35">
      <c r="A80" s="53"/>
      <c r="B80" s="38"/>
      <c r="C80" s="47"/>
      <c r="D80" s="39"/>
      <c r="E80" s="39"/>
      <c r="F80" s="40"/>
      <c r="G80" s="40"/>
      <c r="H80" s="41">
        <f t="shared" si="40"/>
        <v>0</v>
      </c>
      <c r="I80" s="42"/>
      <c r="J80" s="42"/>
      <c r="K80" s="38">
        <f t="shared" si="41"/>
        <v>0</v>
      </c>
      <c r="L80" s="38">
        <f t="shared" si="42"/>
        <v>0</v>
      </c>
      <c r="M80" s="38">
        <f t="shared" si="43"/>
        <v>0</v>
      </c>
      <c r="N80" s="43">
        <f t="shared" si="44"/>
        <v>0</v>
      </c>
    </row>
    <row r="82" spans="1:3" x14ac:dyDescent="0.3">
      <c r="A82" s="11" t="s">
        <v>14</v>
      </c>
      <c r="C82" s="12">
        <v>1.5</v>
      </c>
    </row>
    <row r="83" spans="1:3" x14ac:dyDescent="0.3">
      <c r="A83" s="11" t="s">
        <v>15</v>
      </c>
      <c r="C83" s="12">
        <v>2</v>
      </c>
    </row>
    <row r="88" spans="1:3" x14ac:dyDescent="0.3">
      <c r="C88">
        <v>360</v>
      </c>
    </row>
  </sheetData>
  <sheetProtection formatCells="0" formatColumns="0" formatRows="0" insertColumns="0" insertRows="0" insertHyperlinks="0" deleteColumns="0" deleteRows="0" sort="0" autoFilter="0" pivotTables="0"/>
  <autoFilter ref="A6:I80" xr:uid="{00000000-0009-0000-0000-000001000000}"/>
  <pageMargins left="0.7" right="0.7" top="0.75" bottom="0.75" header="0.3" footer="0.3"/>
  <pageSetup paperSize="9" orientation="portrait" horizontalDpi="1200" verticalDpi="1200" r:id="rId1"/>
  <ignoredErrors>
    <ignoredError sqref="H8 H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HE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Jose L. Nunes G.</cp:lastModifiedBy>
  <dcterms:created xsi:type="dcterms:W3CDTF">2023-02-01T15:54:35Z</dcterms:created>
  <dcterms:modified xsi:type="dcterms:W3CDTF">2023-08-01T03:26:35Z</dcterms:modified>
</cp:coreProperties>
</file>