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OneDrive\Documents\"/>
    </mc:Choice>
  </mc:AlternateContent>
  <xr:revisionPtr revIDLastSave="0" documentId="13_ncr:1_{A7FBFECF-B01E-4509-AA08-D902FEACE582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INFORME HE" sheetId="10" state="hidden" r:id="rId1"/>
    <sheet name="DATA" sheetId="4" r:id="rId2"/>
  </sheets>
  <definedNames>
    <definedName name="_xlnm._FilterDatabase" localSheetId="1" hidden="1">DATA!$A$6:$I$123</definedName>
  </definedName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4" i="4" l="1"/>
  <c r="H61" i="4"/>
  <c r="H20" i="4"/>
  <c r="H17" i="4"/>
  <c r="K122" i="4"/>
  <c r="L122" i="4" s="1"/>
  <c r="K121" i="4"/>
  <c r="M121" i="4" s="1"/>
  <c r="K120" i="4"/>
  <c r="L120" i="4" s="1"/>
  <c r="K119" i="4"/>
  <c r="L119" i="4" s="1"/>
  <c r="K118" i="4"/>
  <c r="M118" i="4" s="1"/>
  <c r="K117" i="4"/>
  <c r="L117" i="4" s="1"/>
  <c r="K116" i="4"/>
  <c r="L116" i="4" s="1"/>
  <c r="K115" i="4"/>
  <c r="L115" i="4" s="1"/>
  <c r="K114" i="4"/>
  <c r="L114" i="4" s="1"/>
  <c r="K113" i="4"/>
  <c r="L113" i="4" s="1"/>
  <c r="K112" i="4"/>
  <c r="M112" i="4" s="1"/>
  <c r="K111" i="4"/>
  <c r="L111" i="4" s="1"/>
  <c r="K110" i="4"/>
  <c r="L110" i="4" s="1"/>
  <c r="K109" i="4"/>
  <c r="L109" i="4" s="1"/>
  <c r="K108" i="4"/>
  <c r="M108" i="4" s="1"/>
  <c r="K107" i="4"/>
  <c r="L107" i="4" s="1"/>
  <c r="K106" i="4"/>
  <c r="L106" i="4" s="1"/>
  <c r="K105" i="4"/>
  <c r="L105" i="4" s="1"/>
  <c r="K104" i="4"/>
  <c r="L104" i="4" s="1"/>
  <c r="K103" i="4"/>
  <c r="L103" i="4" s="1"/>
  <c r="K102" i="4"/>
  <c r="M102" i="4" s="1"/>
  <c r="K101" i="4"/>
  <c r="L101" i="4" s="1"/>
  <c r="K100" i="4"/>
  <c r="L100" i="4" s="1"/>
  <c r="K99" i="4"/>
  <c r="L99" i="4" s="1"/>
  <c r="K98" i="4"/>
  <c r="M98" i="4" s="1"/>
  <c r="K97" i="4"/>
  <c r="L97" i="4" s="1"/>
  <c r="K96" i="4"/>
  <c r="L96" i="4" s="1"/>
  <c r="K95" i="4"/>
  <c r="M95" i="4" s="1"/>
  <c r="K94" i="4"/>
  <c r="L94" i="4" s="1"/>
  <c r="K93" i="4"/>
  <c r="L93" i="4" s="1"/>
  <c r="K92" i="4"/>
  <c r="L92" i="4" s="1"/>
  <c r="K91" i="4"/>
  <c r="M91" i="4" s="1"/>
  <c r="K90" i="4"/>
  <c r="L90" i="4" s="1"/>
  <c r="K89" i="4"/>
  <c r="L89" i="4" s="1"/>
  <c r="K88" i="4"/>
  <c r="L88" i="4" s="1"/>
  <c r="K87" i="4"/>
  <c r="M87" i="4" s="1"/>
  <c r="K86" i="4"/>
  <c r="L86" i="4" s="1"/>
  <c r="K85" i="4"/>
  <c r="L85" i="4" s="1"/>
  <c r="K84" i="4"/>
  <c r="M84" i="4" s="1"/>
  <c r="K83" i="4"/>
  <c r="L83" i="4" s="1"/>
  <c r="K82" i="4"/>
  <c r="L82" i="4" s="1"/>
  <c r="K81" i="4"/>
  <c r="L81" i="4" s="1"/>
  <c r="K80" i="4"/>
  <c r="M80" i="4" s="1"/>
  <c r="K79" i="4"/>
  <c r="L79" i="4" s="1"/>
  <c r="K78" i="4"/>
  <c r="L78" i="4" s="1"/>
  <c r="K77" i="4"/>
  <c r="L77" i="4" s="1"/>
  <c r="K76" i="4"/>
  <c r="M76" i="4" s="1"/>
  <c r="K72" i="4"/>
  <c r="L72" i="4" s="1"/>
  <c r="K71" i="4"/>
  <c r="L71" i="4" s="1"/>
  <c r="K69" i="4"/>
  <c r="L69" i="4" s="1"/>
  <c r="K68" i="4"/>
  <c r="M68" i="4" s="1"/>
  <c r="K64" i="4"/>
  <c r="L64" i="4" s="1"/>
  <c r="K63" i="4"/>
  <c r="L63" i="4" s="1"/>
  <c r="K62" i="4"/>
  <c r="L62" i="4" s="1"/>
  <c r="K60" i="4"/>
  <c r="M60" i="4" s="1"/>
  <c r="K54" i="4"/>
  <c r="L54" i="4" s="1"/>
  <c r="K53" i="4"/>
  <c r="L53" i="4" s="1"/>
  <c r="K52" i="4"/>
  <c r="L52" i="4" s="1"/>
  <c r="K46" i="4"/>
  <c r="L46" i="4" s="1"/>
  <c r="K40" i="4"/>
  <c r="L40" i="4" s="1"/>
  <c r="K39" i="4"/>
  <c r="M39" i="4" s="1"/>
  <c r="K35" i="4"/>
  <c r="L35" i="4" s="1"/>
  <c r="K34" i="4"/>
  <c r="L34" i="4" s="1"/>
  <c r="K33" i="4"/>
  <c r="L33" i="4" s="1"/>
  <c r="K30" i="4"/>
  <c r="M30" i="4" s="1"/>
  <c r="K27" i="4"/>
  <c r="L27" i="4" s="1"/>
  <c r="K22" i="4"/>
  <c r="L22" i="4" s="1"/>
  <c r="K19" i="4"/>
  <c r="L19" i="4" s="1"/>
  <c r="K17" i="4"/>
  <c r="M17" i="4" s="1"/>
  <c r="K16" i="4"/>
  <c r="L16" i="4" s="1"/>
  <c r="K15" i="4"/>
  <c r="M15" i="4" s="1"/>
  <c r="K9" i="4"/>
  <c r="L9" i="4" s="1"/>
  <c r="H19" i="4"/>
  <c r="K7" i="4"/>
  <c r="M7" i="4" s="1"/>
  <c r="M104" i="4" l="1"/>
  <c r="N104" i="4" s="1"/>
  <c r="M16" i="4"/>
  <c r="N16" i="4" s="1"/>
  <c r="M85" i="4"/>
  <c r="N85" i="4" s="1"/>
  <c r="M114" i="4"/>
  <c r="N114" i="4" s="1"/>
  <c r="M34" i="4"/>
  <c r="N34" i="4" s="1"/>
  <c r="M33" i="4"/>
  <c r="N33" i="4" s="1"/>
  <c r="M22" i="4"/>
  <c r="N22" i="4" s="1"/>
  <c r="M79" i="4"/>
  <c r="N79" i="4" s="1"/>
  <c r="M94" i="4"/>
  <c r="N94" i="4" s="1"/>
  <c r="M9" i="4"/>
  <c r="N9" i="4" s="1"/>
  <c r="M81" i="4"/>
  <c r="N81" i="4" s="1"/>
  <c r="M63" i="4"/>
  <c r="N63" i="4" s="1"/>
  <c r="M122" i="4"/>
  <c r="N122" i="4" s="1"/>
  <c r="M110" i="4"/>
  <c r="N110" i="4" s="1"/>
  <c r="M96" i="4"/>
  <c r="N96" i="4" s="1"/>
  <c r="M53" i="4"/>
  <c r="N53" i="4" s="1"/>
  <c r="M120" i="4"/>
  <c r="N120" i="4" s="1"/>
  <c r="M107" i="4"/>
  <c r="N107" i="4" s="1"/>
  <c r="M89" i="4"/>
  <c r="N89" i="4" s="1"/>
  <c r="M78" i="4"/>
  <c r="N78" i="4" s="1"/>
  <c r="M113" i="4"/>
  <c r="N113" i="4" s="1"/>
  <c r="M106" i="4"/>
  <c r="N106" i="4" s="1"/>
  <c r="M99" i="4"/>
  <c r="N99" i="4" s="1"/>
  <c r="M88" i="4"/>
  <c r="N88" i="4" s="1"/>
  <c r="M69" i="4"/>
  <c r="N69" i="4" s="1"/>
  <c r="M119" i="4"/>
  <c r="N119" i="4" s="1"/>
  <c r="M116" i="4"/>
  <c r="N116" i="4" s="1"/>
  <c r="M100" i="4"/>
  <c r="N100" i="4" s="1"/>
  <c r="M93" i="4"/>
  <c r="N93" i="4" s="1"/>
  <c r="M82" i="4"/>
  <c r="N82" i="4" s="1"/>
  <c r="M71" i="4"/>
  <c r="N71" i="4" s="1"/>
  <c r="M52" i="4"/>
  <c r="N52" i="4" s="1"/>
  <c r="M46" i="4"/>
  <c r="N46" i="4" s="1"/>
  <c r="M115" i="4"/>
  <c r="N115" i="4" s="1"/>
  <c r="M109" i="4"/>
  <c r="N109" i="4" s="1"/>
  <c r="M92" i="4"/>
  <c r="N92" i="4" s="1"/>
  <c r="M40" i="4"/>
  <c r="N40" i="4" s="1"/>
  <c r="M19" i="4"/>
  <c r="N19" i="4" s="1"/>
  <c r="M103" i="4"/>
  <c r="N103" i="4" s="1"/>
  <c r="M77" i="4"/>
  <c r="N77" i="4" s="1"/>
  <c r="M62" i="4"/>
  <c r="N62" i="4" s="1"/>
  <c r="M111" i="4"/>
  <c r="N111" i="4" s="1"/>
  <c r="M97" i="4"/>
  <c r="N97" i="4" s="1"/>
  <c r="M83" i="4"/>
  <c r="N83" i="4" s="1"/>
  <c r="M54" i="4"/>
  <c r="N54" i="4" s="1"/>
  <c r="M27" i="4"/>
  <c r="N27" i="4" s="1"/>
  <c r="M101" i="4"/>
  <c r="N101" i="4" s="1"/>
  <c r="M86" i="4"/>
  <c r="N86" i="4" s="1"/>
  <c r="M64" i="4"/>
  <c r="N64" i="4" s="1"/>
  <c r="M35" i="4"/>
  <c r="N35" i="4" s="1"/>
  <c r="M117" i="4"/>
  <c r="N117" i="4" s="1"/>
  <c r="M105" i="4"/>
  <c r="N105" i="4" s="1"/>
  <c r="M90" i="4"/>
  <c r="N90" i="4" s="1"/>
  <c r="M72" i="4"/>
  <c r="N72" i="4" s="1"/>
  <c r="L121" i="4"/>
  <c r="N121" i="4" s="1"/>
  <c r="L112" i="4"/>
  <c r="N112" i="4" s="1"/>
  <c r="L102" i="4"/>
  <c r="N102" i="4" s="1"/>
  <c r="L87" i="4"/>
  <c r="N87" i="4" s="1"/>
  <c r="L76" i="4"/>
  <c r="N76" i="4" s="1"/>
  <c r="L60" i="4"/>
  <c r="N60" i="4" s="1"/>
  <c r="L17" i="4"/>
  <c r="N17" i="4" s="1"/>
  <c r="L7" i="4"/>
  <c r="N7" i="4" s="1"/>
  <c r="L98" i="4"/>
  <c r="N98" i="4" s="1"/>
  <c r="L91" i="4"/>
  <c r="N91" i="4" s="1"/>
  <c r="L80" i="4"/>
  <c r="N80" i="4" s="1"/>
  <c r="L68" i="4"/>
  <c r="N68" i="4" s="1"/>
  <c r="L30" i="4"/>
  <c r="N30" i="4" s="1"/>
  <c r="L15" i="4"/>
  <c r="N15" i="4" s="1"/>
  <c r="L118" i="4"/>
  <c r="N118" i="4" s="1"/>
  <c r="L108" i="4"/>
  <c r="N108" i="4" s="1"/>
  <c r="L95" i="4"/>
  <c r="N95" i="4" s="1"/>
  <c r="L84" i="4"/>
  <c r="N84" i="4" s="1"/>
  <c r="L39" i="4"/>
  <c r="N39" i="4" s="1"/>
  <c r="H122" i="4" l="1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5" i="4"/>
  <c r="H94" i="4"/>
  <c r="H93" i="4"/>
  <c r="H91" i="4"/>
  <c r="H90" i="4"/>
  <c r="H60" i="4"/>
  <c r="H62" i="4"/>
  <c r="H63" i="4"/>
  <c r="H68" i="4"/>
  <c r="H69" i="4"/>
  <c r="H72" i="4"/>
  <c r="H76" i="4"/>
  <c r="H77" i="4"/>
  <c r="H78" i="4"/>
  <c r="H79" i="4"/>
  <c r="H80" i="4"/>
  <c r="H81" i="4"/>
  <c r="H82" i="4"/>
  <c r="H83" i="4"/>
  <c r="H85" i="4"/>
  <c r="H86" i="4"/>
  <c r="H87" i="4"/>
  <c r="H88" i="4"/>
  <c r="H89" i="4"/>
  <c r="H34" i="4"/>
  <c r="H35" i="4"/>
  <c r="H39" i="4"/>
  <c r="H40" i="4"/>
  <c r="H46" i="4"/>
  <c r="H52" i="4"/>
  <c r="H53" i="4"/>
  <c r="H54" i="4"/>
  <c r="H55" i="4" s="1"/>
  <c r="H33" i="4"/>
  <c r="H30" i="4"/>
  <c r="H27" i="4"/>
  <c r="H22" i="4"/>
  <c r="H16" i="4"/>
  <c r="H15" i="4"/>
  <c r="H9" i="4"/>
  <c r="H7" i="4"/>
  <c r="H57" i="4" l="1"/>
  <c r="H56" i="4"/>
</calcChain>
</file>

<file path=xl/sharedStrings.xml><?xml version="1.0" encoding="utf-8"?>
<sst xmlns="http://schemas.openxmlformats.org/spreadsheetml/2006/main" count="215" uniqueCount="68">
  <si>
    <t>Aguirre Espinoza Joffre Adalberto</t>
  </si>
  <si>
    <t>Arias Diaz Diego Wladimir</t>
  </si>
  <si>
    <t>Espinoza Peña Jefferson  Daniel</t>
  </si>
  <si>
    <t>Leal Yeguez Victor Rafael</t>
  </si>
  <si>
    <t>Valenzuela Junco Cristhian Joffre</t>
  </si>
  <si>
    <t>Pallete Almeida Wilson Enrique</t>
  </si>
  <si>
    <t>Montece Morales Juan Manuel</t>
  </si>
  <si>
    <t>Montes Zambrano Edgar Joan</t>
  </si>
  <si>
    <t>Naranjo Vera Jose Antonio</t>
  </si>
  <si>
    <t>Naranjo Vera Tyrone Leonel</t>
  </si>
  <si>
    <t>Sanchez Tello Robert Josue</t>
  </si>
  <si>
    <r>
      <rPr>
        <b/>
        <sz val="11"/>
        <color rgb="FF2A2A2A"/>
        <rFont val="Tahoma"/>
        <family val="2"/>
      </rPr>
      <t>INFORME DE HORAS EXTRAS PERSONAL TECNICO</t>
    </r>
  </si>
  <si>
    <r>
      <rPr>
        <sz val="11"/>
        <rFont val="Lucida Sans Unicode"/>
        <family val="2"/>
      </rPr>
      <t xml:space="preserve">Lic Melissa Moran
</t>
    </r>
    <r>
      <rPr>
        <sz val="10"/>
        <color rgb="FF2A2A2A"/>
        <rFont val="Lucida Sans Unicode"/>
        <family val="2"/>
      </rPr>
      <t xml:space="preserve">TALENTO HUMANO
</t>
    </r>
    <r>
      <rPr>
        <u/>
        <sz val="11"/>
        <color rgb="FF2A2A2A"/>
        <rFont val="Lucida Sans Unicode"/>
        <family val="2"/>
      </rPr>
      <t>Corporación Turbonet S.A.                                                                            </t>
    </r>
  </si>
  <si>
    <r>
      <rPr>
        <sz val="11"/>
        <color rgb="FF2A2A2A"/>
        <rFont val="Lucida Sans Unicode"/>
        <family val="2"/>
      </rPr>
      <t xml:space="preserve">Reporte de horas extraordinarias en el área de proyectos detalladas por día con las asignaciones al personal correspondiente en Vinces - Baba - Jujan -
</t>
    </r>
    <r>
      <rPr>
        <sz val="11"/>
        <color rgb="FF2A2A2A"/>
        <rFont val="Lucida Sans Unicode"/>
        <family val="2"/>
      </rPr>
      <t>Tres postes y San juan en el mes de diciembre del 2022.</t>
    </r>
  </si>
  <si>
    <r>
      <rPr>
        <b/>
        <sz val="10"/>
        <rFont val="Calibri"/>
        <family val="1"/>
      </rPr>
      <t>FECHA</t>
    </r>
  </si>
  <si>
    <t>HORA SALIDA</t>
  </si>
  <si>
    <t>HORA SALIDA 2</t>
  </si>
  <si>
    <t>HORAS EXTRAS</t>
  </si>
  <si>
    <r>
      <rPr>
        <b/>
        <sz val="10"/>
        <rFont val="Calibri"/>
        <family val="1"/>
      </rPr>
      <t>GESTIÓN</t>
    </r>
  </si>
  <si>
    <r>
      <rPr>
        <b/>
        <sz val="10"/>
        <rFont val="Calibri"/>
        <family val="1"/>
      </rPr>
      <t>ZONA</t>
    </r>
  </si>
  <si>
    <t>TÉCNICOS</t>
  </si>
  <si>
    <t>Torres Sanchez Aurelio Arturo</t>
  </si>
  <si>
    <t>N° HORAS SUP. 50%</t>
  </si>
  <si>
    <t>N° HORAS EXT. 100%</t>
  </si>
  <si>
    <t>Valor por hora</t>
  </si>
  <si>
    <t>COSTO HORAS SUP. 50%</t>
  </si>
  <si>
    <t>HORAS SUPLEMETARIAS 50%</t>
  </si>
  <si>
    <t>HORAS EXTRAORDINARIAS 100%</t>
  </si>
  <si>
    <t>SUELDO</t>
  </si>
  <si>
    <t>COSTO HORAS EXT. 100%</t>
  </si>
  <si>
    <t>Etiquetas de fila</t>
  </si>
  <si>
    <t>Total general</t>
  </si>
  <si>
    <t>Suma de N° HORAS SUP. 50%</t>
  </si>
  <si>
    <t>Suma de N° HORAS EXT. 100%</t>
  </si>
  <si>
    <t>Suma de COSTO HORAS SUP. 50%</t>
  </si>
  <si>
    <t>Suma de COSTO HORAS EXT. 100%</t>
  </si>
  <si>
    <t>TOTAL A PAGAR</t>
  </si>
  <si>
    <t>Suma de TOTAL A PAGAR</t>
  </si>
  <si>
    <t>INFORME DE HORAS EXTRAS PERSONAL OPERATIVO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</si>
  <si>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En el signo de + junto a cada tecnico puede hacer clic para verificar la gestión realizada en las horas indicadas por la respectiva fecha .</t>
    </r>
  </si>
  <si>
    <t>Vinces, 28 de febrero de 2023</t>
  </si>
  <si>
    <t>PON CAIDO EN PALENQUE Y CAJA NAP DAÑADA EN CDLA LOS ALBASTRO EN VINCES</t>
  </si>
  <si>
    <t>VINCES</t>
  </si>
  <si>
    <t>PALENQUE/VINCES</t>
  </si>
  <si>
    <t>Torres Sánchez Aurelio Arturo</t>
  </si>
  <si>
    <t>TENDIDO, HABLITACIO DE CAJA E INSTALACION DE CLIENTES: PINARGOTE BAJAÑA RONALD Y SANCHEZ FUENTES JORGE ANTONIO, EN EL SECTOR LA PORTEÑA.</t>
  </si>
  <si>
    <t>BABA</t>
  </si>
  <si>
    <t>CAMBIO DE ANTENA DEL CLIENTE: GARCIA LEON MARIA</t>
  </si>
  <si>
    <t>SAN JUAN</t>
  </si>
  <si>
    <t>Paredes Bustamante Cesar Rene</t>
  </si>
  <si>
    <t>PON CAIDO EN LA CDLA SANTA ROSA</t>
  </si>
  <si>
    <t>PON CAIDO EN EL RECINTO LA LORESA Y TENDIDO DE FIBRA EN EL SECTOR LAS BALSAS</t>
  </si>
  <si>
    <t>PON CAIDO EN EL RECINTO LA LORESA</t>
  </si>
  <si>
    <t>PALENQUE</t>
  </si>
  <si>
    <t>CAJA CAIDA EN EL SECTOR SAN ANTONIO VIA A PLAYAS DE VINCES, SE REPARO FIBRA</t>
  </si>
  <si>
    <t xml:space="preserve">REPARACION DE FIBRA EN PALENQUE </t>
  </si>
  <si>
    <t xml:space="preserve">MIGRACIONES EN SANTA ROSA </t>
  </si>
  <si>
    <t>REPARACION DE FIBRA EN VINCES, CORTE OCASIONADO POR CNEL</t>
  </si>
  <si>
    <t>HABILITACION DEL PON Y TENDIDO DE LA FIBRA ADSS EN LA ISLA DE BEJUCAL, HABILITACION DE RAMAL EN EL SECTOR SANTA ROSA</t>
  </si>
  <si>
    <t>HABILITACION Y TENDIDO DE FIBRA EN EL SECTOR SANTA ROSA VIA BABA</t>
  </si>
  <si>
    <t>INSTALACION DE CLIENTE: MEDINA GAMEZ MARIA JOSE</t>
  </si>
  <si>
    <t>ISLA BEJUCAL</t>
  </si>
  <si>
    <t xml:space="preserve">SAN JUAN </t>
  </si>
  <si>
    <t>RUTA ASIGNADA ESTAND BY</t>
  </si>
  <si>
    <t>SAN JUAN/VINCES</t>
  </si>
  <si>
    <t>MIGRACION DEL NODO DE LA ISLA</t>
  </si>
  <si>
    <t>GESTIONES PENDIENTES EN LA ISLA</t>
  </si>
  <si>
    <t xml:space="preserve">DESMONTAJE DE TORRE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</si>
</sst>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$&quot;* #,##0.00_ ;_ &quot;$&quot;* \-#,##0.00_ ;_ &quot;$&quot;* &quot;-&quot;??_ ;_ @_ "/>
    <numFmt numFmtId="165" formatCode="[$-F400]h:mm:ss\ AM/PM"/>
    <numFmt numFmtId="166" formatCode="[$-F800]dddd\,\ mmmm\ dd\,\ yyyy"/>
    <numFmt numFmtId="167" formatCode="&quot;$&quot;#,##0.00"/>
    <numFmt numFmtId="170" formatCode="[$-F400]h:mm:ss\ AM/PM"/>
  </numFmts>
  <fonts count="12" x14ac:knownFonts="1">
    <font>
      <sz val="11"/>
      <color theme="1"/>
      <name val="Calibri"/>
      <family val="2"/>
      <scheme val="minor"/>
    </font>
    <font>
      <sz val="11"/>
      <name val="Lucida Sans Unicode"/>
      <family val="2"/>
    </font>
    <font>
      <sz val="11"/>
      <color rgb="FF2A2A2A"/>
      <name val="Lucida Sans Unicode"/>
      <family val="2"/>
    </font>
    <font>
      <b/>
      <sz val="11"/>
      <name val="Tahoma"/>
      <family val="2"/>
    </font>
    <font>
      <b/>
      <sz val="11"/>
      <color rgb="FF2A2A2A"/>
      <name val="Tahoma"/>
      <family val="2"/>
    </font>
    <font>
      <sz val="10"/>
      <color rgb="FF2A2A2A"/>
      <name val="Lucida Sans Unicode"/>
      <family val="2"/>
    </font>
    <font>
      <u/>
      <sz val="11"/>
      <color rgb="FF2A2A2A"/>
      <name val="Lucida Sans Unicode"/>
      <family val="2"/>
    </font>
    <font>
      <b/>
      <sz val="10"/>
      <name val="Calibri"/>
      <family val="1"/>
    </font>
    <font>
      <sz val="10"/>
      <name val="Calibri"/>
      <family val="1"/>
    </font>
    <font>
      <b/>
      <sz val="11"/>
      <color theme="1"/>
      <name val="Calibri"/>
      <family val="2"/>
      <scheme val="minor"/>
    </font>
    <font>
      <sz val="7"/>
      <color rgb="FF383E4B"/>
      <name val="Arial"/>
      <family val="2"/>
    </font>
    <font>
      <b/>
      <sz val="11"/>
      <color rgb="FF3F3F3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2C74B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4" borderId="21" applyNumberFormat="0" applyAlignment="0" applyProtection="0"/>
  </cellStyleXfs>
  <cellXfs count="127">
    <xf numFmtId="0" fontId="0" fillId="0" borderId="0" xfId="0"/>
    <xf numFmtId="164" fontId="0" fillId="0" borderId="2" xfId="0" applyNumberFormat="1" applyBorder="1" applyAlignment="1">
      <alignment horizontal="center" vertical="center"/>
    </xf>
    <xf numFmtId="166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5" fontId="1" fillId="0" borderId="0" xfId="0" applyNumberFormat="1" applyFont="1" applyAlignment="1">
      <alignment vertical="top" wrapText="1"/>
    </xf>
    <xf numFmtId="165" fontId="3" fillId="0" borderId="0" xfId="0" applyNumberFormat="1" applyFont="1" applyAlignment="1">
      <alignment vertical="top" wrapText="1"/>
    </xf>
    <xf numFmtId="165" fontId="0" fillId="0" borderId="0" xfId="0" applyNumberFormat="1" applyAlignment="1">
      <alignment vertical="top" wrapText="1"/>
    </xf>
    <xf numFmtId="165" fontId="0" fillId="0" borderId="0" xfId="0" applyNumberFormat="1" applyAlignment="1">
      <alignment horizontal="left" vertical="top"/>
    </xf>
    <xf numFmtId="165" fontId="0" fillId="0" borderId="0" xfId="0" applyNumberFormat="1"/>
    <xf numFmtId="0" fontId="0" fillId="0" borderId="7" xfId="0" applyBorder="1"/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164" fontId="0" fillId="0" borderId="0" xfId="0" applyNumberFormat="1" applyAlignment="1">
      <alignment vertical="top" wrapText="1"/>
    </xf>
    <xf numFmtId="164" fontId="0" fillId="0" borderId="0" xfId="0" applyNumberFormat="1" applyAlignment="1">
      <alignment horizontal="left" vertical="top"/>
    </xf>
    <xf numFmtId="164" fontId="7" fillId="2" borderId="8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 wrapText="1"/>
    </xf>
    <xf numFmtId="46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top"/>
    </xf>
    <xf numFmtId="0" fontId="3" fillId="0" borderId="0" xfId="0" applyFont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167" fontId="0" fillId="0" borderId="0" xfId="0" applyNumberFormat="1"/>
    <xf numFmtId="0" fontId="0" fillId="0" borderId="0" xfId="0" pivotButton="1" applyAlignment="1">
      <alignment horizontal="center" vertical="center" wrapText="1"/>
    </xf>
    <xf numFmtId="0" fontId="2" fillId="0" borderId="0" xfId="0" applyFont="1" applyAlignment="1">
      <alignment vertical="top" wrapText="1"/>
    </xf>
    <xf numFmtId="164" fontId="7" fillId="2" borderId="15" xfId="0" applyNumberFormat="1" applyFont="1" applyFill="1" applyBorder="1" applyAlignment="1">
      <alignment horizontal="center" vertical="center" wrapText="1"/>
    </xf>
    <xf numFmtId="164" fontId="7" fillId="2" borderId="16" xfId="0" applyNumberFormat="1" applyFont="1" applyFill="1" applyBorder="1" applyAlignment="1">
      <alignment horizontal="center" vertical="center" wrapText="1"/>
    </xf>
    <xf numFmtId="164" fontId="7" fillId="2" borderId="17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0" borderId="2" xfId="0" applyFont="1" applyBorder="1"/>
    <xf numFmtId="0" fontId="0" fillId="0" borderId="1" xfId="0" applyBorder="1" applyAlignment="1">
      <alignment horizontal="center" vertical="center"/>
    </xf>
    <xf numFmtId="164" fontId="0" fillId="0" borderId="3" xfId="0" applyNumberFormat="1" applyBorder="1"/>
    <xf numFmtId="0" fontId="0" fillId="0" borderId="18" xfId="0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166" fontId="8" fillId="0" borderId="19" xfId="0" applyNumberFormat="1" applyFont="1" applyBorder="1" applyAlignment="1">
      <alignment horizontal="left" vertical="center" wrapText="1"/>
    </xf>
    <xf numFmtId="165" fontId="0" fillId="0" borderId="19" xfId="0" applyNumberFormat="1" applyBorder="1" applyAlignment="1">
      <alignment horizontal="left" vertical="center" wrapText="1"/>
    </xf>
    <xf numFmtId="46" fontId="0" fillId="0" borderId="19" xfId="0" applyNumberFormat="1" applyBorder="1" applyAlignment="1">
      <alignment horizontal="left" vertical="center" wrapText="1"/>
    </xf>
    <xf numFmtId="4" fontId="0" fillId="0" borderId="19" xfId="0" applyNumberFormat="1" applyBorder="1" applyAlignment="1">
      <alignment horizontal="center" vertical="center"/>
    </xf>
    <xf numFmtId="164" fontId="0" fillId="0" borderId="20" xfId="0" applyNumberFormat="1" applyBorder="1"/>
    <xf numFmtId="166" fontId="0" fillId="0" borderId="0" xfId="0" applyNumberFormat="1"/>
    <xf numFmtId="166" fontId="7" fillId="2" borderId="16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64" fontId="0" fillId="5" borderId="5" xfId="0" applyNumberForma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left" vertical="center" wrapText="1"/>
    </xf>
    <xf numFmtId="0" fontId="0" fillId="5" borderId="5" xfId="0" applyFill="1" applyBorder="1" applyAlignment="1">
      <alignment horizontal="center" vertical="center" wrapText="1"/>
    </xf>
    <xf numFmtId="166" fontId="8" fillId="5" borderId="5" xfId="0" applyNumberFormat="1" applyFont="1" applyFill="1" applyBorder="1" applyAlignment="1">
      <alignment horizontal="left" vertical="center" wrapText="1"/>
    </xf>
    <xf numFmtId="165" fontId="0" fillId="5" borderId="5" xfId="0" applyNumberFormat="1" applyFill="1" applyBorder="1" applyAlignment="1">
      <alignment horizontal="left" vertical="center" wrapText="1"/>
    </xf>
    <xf numFmtId="46" fontId="0" fillId="5" borderId="5" xfId="0" applyNumberFormat="1" applyFill="1" applyBorder="1" applyAlignment="1">
      <alignment horizontal="left" vertical="center" wrapText="1"/>
    </xf>
    <xf numFmtId="4" fontId="0" fillId="5" borderId="5" xfId="0" applyNumberFormat="1" applyFill="1" applyBorder="1" applyAlignment="1">
      <alignment horizontal="center" vertical="center"/>
    </xf>
    <xf numFmtId="164" fontId="0" fillId="5" borderId="6" xfId="0" applyNumberFormat="1" applyFill="1" applyBorder="1"/>
    <xf numFmtId="0" fontId="0" fillId="5" borderId="22" xfId="0" applyFill="1" applyBorder="1" applyAlignment="1">
      <alignment horizontal="left" vertical="center"/>
    </xf>
    <xf numFmtId="164" fontId="0" fillId="5" borderId="23" xfId="0" applyNumberForma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left" vertical="center" wrapText="1"/>
    </xf>
    <xf numFmtId="0" fontId="0" fillId="5" borderId="23" xfId="0" applyFill="1" applyBorder="1" applyAlignment="1">
      <alignment horizontal="center" vertical="center" wrapText="1"/>
    </xf>
    <xf numFmtId="166" fontId="8" fillId="5" borderId="23" xfId="0" applyNumberFormat="1" applyFont="1" applyFill="1" applyBorder="1" applyAlignment="1">
      <alignment horizontal="left" vertical="center" wrapText="1"/>
    </xf>
    <xf numFmtId="165" fontId="0" fillId="5" borderId="23" xfId="0" applyNumberFormat="1" applyFill="1" applyBorder="1" applyAlignment="1">
      <alignment horizontal="left" vertical="center" wrapText="1"/>
    </xf>
    <xf numFmtId="170" fontId="0" fillId="5" borderId="23" xfId="0" applyNumberFormat="1" applyFill="1" applyBorder="1" applyAlignment="1">
      <alignment horizontal="left" vertical="center" wrapText="1"/>
    </xf>
    <xf numFmtId="4" fontId="0" fillId="5" borderId="23" xfId="0" applyNumberFormat="1" applyFill="1" applyBorder="1" applyAlignment="1">
      <alignment horizontal="center" vertical="center"/>
    </xf>
    <xf numFmtId="164" fontId="0" fillId="5" borderId="24" xfId="0" applyNumberFormat="1" applyFill="1" applyBorder="1"/>
    <xf numFmtId="0" fontId="0" fillId="6" borderId="1" xfId="0" applyFill="1" applyBorder="1" applyAlignment="1">
      <alignment horizontal="left" vertical="center"/>
    </xf>
    <xf numFmtId="164" fontId="0" fillId="6" borderId="2" xfId="0" applyNumberForma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166" fontId="8" fillId="6" borderId="2" xfId="0" applyNumberFormat="1" applyFont="1" applyFill="1" applyBorder="1" applyAlignment="1">
      <alignment horizontal="left" vertical="center" wrapText="1"/>
    </xf>
    <xf numFmtId="165" fontId="0" fillId="6" borderId="2" xfId="0" applyNumberFormat="1" applyFill="1" applyBorder="1" applyAlignment="1">
      <alignment horizontal="left" vertical="center" wrapText="1"/>
    </xf>
    <xf numFmtId="46" fontId="0" fillId="6" borderId="2" xfId="0" applyNumberFormat="1" applyFill="1" applyBorder="1" applyAlignment="1">
      <alignment horizontal="left" vertical="center" wrapText="1"/>
    </xf>
    <xf numFmtId="4" fontId="0" fillId="6" borderId="2" xfId="0" applyNumberFormat="1" applyFill="1" applyBorder="1" applyAlignment="1">
      <alignment horizontal="center" vertical="center"/>
    </xf>
    <xf numFmtId="164" fontId="0" fillId="6" borderId="3" xfId="0" applyNumberFormat="1" applyFill="1" applyBorder="1"/>
    <xf numFmtId="170" fontId="0" fillId="6" borderId="2" xfId="0" applyNumberForma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164" fontId="0" fillId="3" borderId="2" xfId="0" applyNumberForma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166" fontId="8" fillId="3" borderId="2" xfId="0" applyNumberFormat="1" applyFont="1" applyFill="1" applyBorder="1" applyAlignment="1">
      <alignment horizontal="left" vertical="center" wrapText="1"/>
    </xf>
    <xf numFmtId="165" fontId="0" fillId="3" borderId="2" xfId="0" applyNumberFormat="1" applyFill="1" applyBorder="1" applyAlignment="1">
      <alignment horizontal="left" vertical="center" wrapText="1"/>
    </xf>
    <xf numFmtId="46" fontId="0" fillId="3" borderId="2" xfId="0" applyNumberFormat="1" applyFill="1" applyBorder="1" applyAlignment="1">
      <alignment horizontal="left" vertical="center" wrapText="1"/>
    </xf>
    <xf numFmtId="4" fontId="0" fillId="3" borderId="2" xfId="0" applyNumberFormat="1" applyFill="1" applyBorder="1" applyAlignment="1">
      <alignment horizontal="center" vertical="center"/>
    </xf>
    <xf numFmtId="164" fontId="0" fillId="3" borderId="3" xfId="0" applyNumberFormat="1" applyFill="1" applyBorder="1"/>
    <xf numFmtId="19" fontId="0" fillId="3" borderId="2" xfId="0" applyNumberFormat="1" applyFill="1" applyBorder="1" applyAlignment="1" applyProtection="1">
      <alignment horizontal="left" vertical="center"/>
      <protection locked="0"/>
    </xf>
    <xf numFmtId="0" fontId="0" fillId="7" borderId="1" xfId="0" applyFill="1" applyBorder="1" applyAlignment="1">
      <alignment horizontal="left" vertical="center"/>
    </xf>
    <xf numFmtId="164" fontId="0" fillId="7" borderId="2" xfId="0" applyNumberForma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left" vertical="center" wrapText="1"/>
    </xf>
    <xf numFmtId="0" fontId="0" fillId="7" borderId="2" xfId="0" applyFill="1" applyBorder="1" applyAlignment="1">
      <alignment vertical="center"/>
    </xf>
    <xf numFmtId="166" fontId="8" fillId="7" borderId="2" xfId="0" applyNumberFormat="1" applyFont="1" applyFill="1" applyBorder="1" applyAlignment="1">
      <alignment horizontal="left" vertical="center" wrapText="1"/>
    </xf>
    <xf numFmtId="165" fontId="0" fillId="7" borderId="2" xfId="0" applyNumberFormat="1" applyFill="1" applyBorder="1" applyAlignment="1">
      <alignment horizontal="left" vertical="center" wrapText="1"/>
    </xf>
    <xf numFmtId="46" fontId="0" fillId="7" borderId="2" xfId="0" applyNumberFormat="1" applyFill="1" applyBorder="1" applyAlignment="1">
      <alignment horizontal="left" vertical="center" wrapText="1"/>
    </xf>
    <xf numFmtId="4" fontId="0" fillId="7" borderId="2" xfId="0" applyNumberFormat="1" applyFill="1" applyBorder="1" applyAlignment="1">
      <alignment horizontal="center" vertical="center"/>
    </xf>
    <xf numFmtId="164" fontId="0" fillId="7" borderId="3" xfId="0" applyNumberFormat="1" applyFill="1" applyBorder="1"/>
    <xf numFmtId="0" fontId="0" fillId="5" borderId="1" xfId="0" applyFill="1" applyBorder="1" applyAlignment="1">
      <alignment horizontal="left" vertical="center"/>
    </xf>
    <xf numFmtId="164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vertical="center" wrapText="1"/>
    </xf>
    <xf numFmtId="166" fontId="8" fillId="5" borderId="2" xfId="0" applyNumberFormat="1" applyFont="1" applyFill="1" applyBorder="1" applyAlignment="1">
      <alignment horizontal="left" vertical="center" wrapText="1"/>
    </xf>
    <xf numFmtId="165" fontId="0" fillId="5" borderId="2" xfId="0" applyNumberFormat="1" applyFill="1" applyBorder="1" applyAlignment="1">
      <alignment horizontal="left" vertical="center" wrapText="1"/>
    </xf>
    <xf numFmtId="46" fontId="0" fillId="5" borderId="2" xfId="0" applyNumberFormat="1" applyFill="1" applyBorder="1" applyAlignment="1">
      <alignment horizontal="left" vertical="center" wrapText="1"/>
    </xf>
    <xf numFmtId="4" fontId="0" fillId="5" borderId="2" xfId="0" applyNumberFormat="1" applyFill="1" applyBorder="1" applyAlignment="1">
      <alignment horizontal="center" vertical="center"/>
    </xf>
    <xf numFmtId="164" fontId="0" fillId="5" borderId="3" xfId="0" applyNumberFormat="1" applyFill="1" applyBorder="1"/>
    <xf numFmtId="0" fontId="0" fillId="6" borderId="2" xfId="0" applyFill="1" applyBorder="1" applyAlignment="1">
      <alignment vertical="center" wrapText="1"/>
    </xf>
    <xf numFmtId="0" fontId="0" fillId="6" borderId="2" xfId="0" applyFill="1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0" fontId="0" fillId="7" borderId="2" xfId="0" applyFill="1" applyBorder="1" applyAlignment="1">
      <alignment vertical="center" wrapText="1"/>
    </xf>
    <xf numFmtId="0" fontId="0" fillId="5" borderId="2" xfId="0" applyFill="1" applyBorder="1" applyAlignment="1">
      <alignment vertical="center"/>
    </xf>
    <xf numFmtId="0" fontId="0" fillId="7" borderId="2" xfId="0" applyFill="1" applyBorder="1" applyAlignment="1">
      <alignment horizontal="center" vertical="center"/>
    </xf>
    <xf numFmtId="0" fontId="0" fillId="7" borderId="2" xfId="0" applyFill="1" applyBorder="1" applyAlignment="1">
      <alignment vertical="top" wrapText="1"/>
    </xf>
    <xf numFmtId="0" fontId="11" fillId="8" borderId="21" xfId="1" applyFill="1"/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2">
    <cellStyle name="Normal" xfId="0" builtinId="0"/>
    <cellStyle name="Salida" xfId="1" builtinId="21"/>
  </cellStyles>
  <dxfs count="9">
    <dxf>
      <numFmt numFmtId="167" formatCode="&quot;$&quot;#,##0.00"/>
    </dxf>
    <dxf>
      <alignment horizontal="center" vertical="center" wrapText="1" readingOrder="0"/>
    </dxf>
    <dxf>
      <numFmt numFmtId="167" formatCode="&quot;$&quot;#,##0.0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RSONAL" refreshedDate="44960.637851736108" createdVersion="6" refreshedVersion="6" minRefreshableVersion="3" recordCount="73" xr:uid="{00000000-000A-0000-FFFF-FFFF02000000}">
  <cacheSource type="worksheet">
    <worksheetSource ref="A6:N123" sheet="DATA"/>
  </cacheSource>
  <cacheFields count="14">
    <cacheField name="TÉCNICOS" numFmtId="0">
      <sharedItems count="12">
        <s v="Aguirre Espinoza Joffre Adalberto"/>
        <s v="Naranjo Vera Tyrone Leonel"/>
        <s v="Sanchez Tello Robert Josue"/>
        <s v="Espinoza Peña Jefferson  Daniel"/>
        <s v="Valenzuela Junco Cristhian Joffre"/>
        <s v="Arias Diaz Diego Wladimir"/>
        <s v="Montes Zambrano Edgar Joan"/>
        <s v="Naranjo Vera Jose Antonio"/>
        <s v="Leal Yeguez Victor Rafael"/>
        <s v="Montece Morales Juan Manuel"/>
        <s v="Torres Sanchez Aurelio Arturo"/>
        <s v="Pallete Almeida Wilson Enrique"/>
      </sharedItems>
    </cacheField>
    <cacheField name="SUELDO" numFmtId="164">
      <sharedItems containsSemiMixedTypes="0" containsString="0" containsNumber="1" containsInteger="1" minValue="450" maxValue="510"/>
    </cacheField>
    <cacheField name="GESTIÓN" numFmtId="0">
      <sharedItems count="23">
        <s v="Soporte ah clientes....feriado"/>
        <s v="Reemplazo de fibra a cliente alarcon vera Alexandra"/>
        <s v="Instalación y corte  herrera Zambrano Omar Chiriguay Briones yomaira autorizado por el ING nunez"/>
        <s v="salida 21:30 de la noche  reparacion de 7 pones caido no oude marcar xk mi cell se me apago i presenta fallas  ."/>
        <s v="Instalaciónes en vinces sector Nicaragua y el guaboRevisión y reparación de pon afectados por corte de fibra intencional"/>
        <s v="Reparación de cajas NAP en el rcto. El carbón isla de Bejucal (campotrack) corporativo Reparación de corte en fibra troncal Balzar de vinces y reparación de clientes"/>
        <s v="Migraciones intalaciones palenque luego cambio de equipo en santa Marta más la caída general por parte del proveedor telconet"/>
        <s v="Tendido de fibra troncal adss 12h en la Balza Revisión y reparación de cajas nap sin potencia en San Juan y baba afectada por corte de fibra y grillos"/>
        <s v="Tendido la Balza"/>
        <s v="Instalaciónes de cajas nap en el sector la Balza Instalaciónes de clientes en el sector la Balza"/>
        <s v="Trabajo en oficina Matriz autorizado por gerencia"/>
        <s v="Instalaciones la Balza"/>
        <s v="Palenque hacienda granja marina instalación de torre no se culmina un tramo x lo que falta los tenpladores vinces sacando templadores desocupados de la torre y x ultimo las balsas corte de cliente y internet lento"/>
        <s v="Intalación más soporte en Santa Marta Junto a René Paredes y Cristofer Medina"/>
        <s v="Instalación de caja nap en rcto. La Poteña en baba Instalaciónes de clientes en baba Revisión y reparación de cortés de fibra en baba"/>
        <s v="se realizó cambio de conector a fusión en la balzas y bajar atenuación y playas de Vinces repacion de caja nap dónde no se logró x motivo de que se comenzó tarde y al parecer que fuera interno"/>
        <s v="Migración a fibra el nodo San Antonio Soporte de radio enlace casa de tejas Reparación de clientes sin internet en puerta del cielo"/>
        <s v="Vinces reparación de caja nat y soporte técnico de clientes sector puerta del cielo Reparación de caja nat pellikary Soporte técnico cliente la balsa y casa de tejas"/>
        <s v="Palenque sector la loreza tendido de fibra drog"/>
        <s v="Cortes palenque y engrasada de poste y cables"/>
        <s v="Habilitación de pon para cajas en el recinto la Vega"/>
        <s v="Vinces la isla instalación de cliente x fibra troncal Vinces sector la vega colocación de cajas Y colocación y activación de pon desde Vinces"/>
        <s v="Culminando gestiones del día con cambio de domicilio del cliente Muñoz Rocafuerte Ana"/>
      </sharedItems>
    </cacheField>
    <cacheField name="ZONA" numFmtId="0">
      <sharedItems containsNonDate="0" containsString="0" containsBlank="1"/>
    </cacheField>
    <cacheField name="FECHA" numFmtId="166">
      <sharedItems containsSemiMixedTypes="0" containsNonDate="0" containsDate="1" containsString="0" minDate="2023-01-02T00:00:00" maxDate="2023-02-01T00:00:00" count="19">
        <d v="2023-01-02T00:00:00"/>
        <d v="2023-01-03T00:00:00"/>
        <d v="2023-01-04T00:00:00"/>
        <d v="2023-01-05T00:00:00"/>
        <d v="2023-01-10T00:00:00"/>
        <d v="2023-01-11T00:00:00"/>
        <d v="2023-01-12T00:00:00"/>
        <d v="2023-01-13T00:00:00"/>
        <d v="2023-01-18T00:00:00"/>
        <d v="2023-01-19T00:00:00"/>
        <d v="2023-01-20T00:00:00"/>
        <d v="2023-01-21T00:00:00"/>
        <d v="2023-01-23T00:00:00"/>
        <d v="2023-01-24T00:00:00"/>
        <d v="2023-01-25T00:00:00"/>
        <d v="2023-01-26T00:00:00"/>
        <d v="2023-01-29T00:00:00"/>
        <d v="2023-01-30T00:00:00"/>
        <d v="2023-01-31T00:00:00"/>
      </sharedItems>
    </cacheField>
    <cacheField name="HORA SALIDA" numFmtId="165">
      <sharedItems containsSemiMixedTypes="0" containsNonDate="0" containsDate="1" containsString="0" minDate="1899-12-30T10:00:00" maxDate="1899-12-30T17:00:00"/>
    </cacheField>
    <cacheField name="HORA SALIDA 2" numFmtId="165">
      <sharedItems containsSemiMixedTypes="0" containsNonDate="0" containsDate="1" containsString="0" minDate="1899-12-30T18:00:00" maxDate="1899-12-30T21:30:00"/>
    </cacheField>
    <cacheField name="HORAS EXTRAS" numFmtId="46">
      <sharedItems containsSemiMixedTypes="0" containsNonDate="0" containsDate="1" containsString="0" minDate="1899-12-30T01:30:00" maxDate="1899-12-30T10:00:00"/>
    </cacheField>
    <cacheField name="N° HORAS SUP. 50%" numFmtId="4">
      <sharedItems containsSemiMixedTypes="0" containsString="0" containsNumber="1" minValue="0" maxValue="4.5"/>
    </cacheField>
    <cacheField name="N° HORAS EXT. 100%" numFmtId="4">
      <sharedItems containsSemiMixedTypes="0" containsString="0" containsNumber="1" containsInteger="1" minValue="0" maxValue="10"/>
    </cacheField>
    <cacheField name="Valor por hora" numFmtId="164">
      <sharedItems containsSemiMixedTypes="0" containsString="0" containsNumber="1" minValue="1.875" maxValue="2.125"/>
    </cacheField>
    <cacheField name="COSTO HORAS SUP. 50%" numFmtId="164">
      <sharedItems containsSemiMixedTypes="0" containsString="0" containsNumber="1" minValue="0" maxValue="14.34375"/>
    </cacheField>
    <cacheField name="COSTO HORAS EXT. 100%" numFmtId="164">
      <sharedItems containsSemiMixedTypes="0" containsString="0" containsNumber="1" minValue="0" maxValue="42.5"/>
    </cacheField>
    <cacheField name="TOTAL A PAGAR" numFmtId="164">
      <sharedItems containsSemiMixedTypes="0" containsString="0" containsNumber="1" minValue="4.21875" maxValue="42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3">
  <r>
    <x v="0"/>
    <n v="450"/>
    <x v="0"/>
    <m/>
    <x v="0"/>
    <d v="1899-12-30T10:00:00"/>
    <d v="1899-12-30T20:00:00"/>
    <d v="1899-12-30T10:00:00"/>
    <n v="0"/>
    <n v="10"/>
    <n v="1.875"/>
    <n v="0"/>
    <n v="37.5"/>
    <n v="37.5"/>
  </r>
  <r>
    <x v="1"/>
    <n v="510"/>
    <x v="0"/>
    <m/>
    <x v="0"/>
    <d v="1899-12-30T10:00:00"/>
    <d v="1899-12-30T20:00:00"/>
    <d v="1899-12-30T10:00:00"/>
    <n v="0"/>
    <n v="10"/>
    <n v="2.125"/>
    <n v="0"/>
    <n v="42.5"/>
    <n v="42.5"/>
  </r>
  <r>
    <x v="2"/>
    <n v="450"/>
    <x v="0"/>
    <m/>
    <x v="0"/>
    <d v="1899-12-30T10:00:00"/>
    <d v="1899-12-30T20:00:00"/>
    <d v="1899-12-30T10:00:00"/>
    <n v="0"/>
    <n v="10"/>
    <n v="1.875"/>
    <n v="0"/>
    <n v="37.5"/>
    <n v="37.5"/>
  </r>
  <r>
    <x v="0"/>
    <n v="450"/>
    <x v="1"/>
    <m/>
    <x v="1"/>
    <d v="1899-12-30T17:00:00"/>
    <d v="1899-12-30T18:30:00"/>
    <d v="1899-12-30T01:30:00"/>
    <n v="1.5"/>
    <n v="0"/>
    <n v="1.875"/>
    <n v="4.21875"/>
    <n v="0"/>
    <n v="4.21875"/>
  </r>
  <r>
    <x v="3"/>
    <n v="450"/>
    <x v="1"/>
    <m/>
    <x v="1"/>
    <d v="1899-12-30T17:00:00"/>
    <d v="1899-12-30T18:30:00"/>
    <d v="1899-12-30T01:30:00"/>
    <n v="1.5"/>
    <n v="0"/>
    <n v="1.875"/>
    <n v="4.21875"/>
    <n v="0"/>
    <n v="4.21875"/>
  </r>
  <r>
    <x v="4"/>
    <n v="450"/>
    <x v="1"/>
    <m/>
    <x v="1"/>
    <d v="1899-12-30T17:00:00"/>
    <d v="1899-12-30T18:30:00"/>
    <d v="1899-12-30T01:30:00"/>
    <n v="1.5"/>
    <n v="0"/>
    <n v="1.875"/>
    <n v="4.21875"/>
    <n v="0"/>
    <n v="4.21875"/>
  </r>
  <r>
    <x v="0"/>
    <n v="450"/>
    <x v="2"/>
    <m/>
    <x v="2"/>
    <d v="1899-12-30T17:00:00"/>
    <d v="1899-12-30T18:30:00"/>
    <d v="1899-12-30T01:30:00"/>
    <n v="1.5"/>
    <n v="0"/>
    <n v="1.875"/>
    <n v="4.21875"/>
    <n v="0"/>
    <n v="4.21875"/>
  </r>
  <r>
    <x v="5"/>
    <n v="450"/>
    <x v="2"/>
    <m/>
    <x v="2"/>
    <d v="1899-12-30T17:00:00"/>
    <d v="1899-12-30T18:30:00"/>
    <d v="1899-12-30T01:30:00"/>
    <n v="1.5"/>
    <n v="0"/>
    <n v="1.875"/>
    <n v="4.21875"/>
    <n v="0"/>
    <n v="4.21875"/>
  </r>
  <r>
    <x v="3"/>
    <n v="450"/>
    <x v="2"/>
    <m/>
    <x v="2"/>
    <d v="1899-12-30T17:00:00"/>
    <d v="1899-12-30T18:30:00"/>
    <d v="1899-12-30T01:30:00"/>
    <n v="1.5"/>
    <n v="0"/>
    <n v="1.875"/>
    <n v="4.21875"/>
    <n v="0"/>
    <n v="4.21875"/>
  </r>
  <r>
    <x v="4"/>
    <n v="450"/>
    <x v="2"/>
    <m/>
    <x v="2"/>
    <d v="1899-12-30T17:00:00"/>
    <d v="1899-12-30T18:30:00"/>
    <d v="1899-12-30T01:30:00"/>
    <n v="1.5"/>
    <n v="0"/>
    <n v="1.875"/>
    <n v="4.21875"/>
    <n v="0"/>
    <n v="4.21875"/>
  </r>
  <r>
    <x v="3"/>
    <n v="450"/>
    <x v="3"/>
    <m/>
    <x v="3"/>
    <d v="1899-12-30T17:00:00"/>
    <d v="1899-12-30T19:00:00"/>
    <d v="1899-12-30T02:00:00"/>
    <n v="2"/>
    <n v="0"/>
    <n v="1.875"/>
    <n v="5.625"/>
    <n v="0"/>
    <n v="5.625"/>
  </r>
  <r>
    <x v="4"/>
    <n v="450"/>
    <x v="3"/>
    <m/>
    <x v="3"/>
    <d v="1899-12-30T17:00:00"/>
    <d v="1899-12-30T19:00:00"/>
    <d v="1899-12-30T02:00:00"/>
    <n v="2"/>
    <n v="0"/>
    <n v="1.875"/>
    <n v="5.625"/>
    <n v="0"/>
    <n v="5.625"/>
  </r>
  <r>
    <x v="6"/>
    <n v="450"/>
    <x v="4"/>
    <m/>
    <x v="3"/>
    <d v="1899-12-30T17:00:00"/>
    <d v="1899-12-30T21:30:00"/>
    <d v="1899-12-30T04:30:00"/>
    <n v="4.5"/>
    <n v="0"/>
    <n v="1.875"/>
    <n v="12.65625"/>
    <n v="0"/>
    <n v="12.65625"/>
  </r>
  <r>
    <x v="7"/>
    <n v="450"/>
    <x v="4"/>
    <m/>
    <x v="3"/>
    <d v="1899-12-30T17:00:00"/>
    <d v="1899-12-30T21:30:00"/>
    <d v="1899-12-30T04:30:00"/>
    <n v="4.5"/>
    <n v="0"/>
    <n v="1.875"/>
    <n v="12.65625"/>
    <n v="0"/>
    <n v="12.65625"/>
  </r>
  <r>
    <x v="1"/>
    <n v="510"/>
    <x v="4"/>
    <m/>
    <x v="3"/>
    <d v="1899-12-30T17:00:00"/>
    <d v="1899-12-30T21:30:00"/>
    <d v="1899-12-30T04:30:00"/>
    <n v="4.5"/>
    <n v="0"/>
    <n v="2.125"/>
    <n v="14.34375"/>
    <n v="0"/>
    <n v="14.34375"/>
  </r>
  <r>
    <x v="1"/>
    <n v="510"/>
    <x v="5"/>
    <m/>
    <x v="4"/>
    <d v="1899-12-30T17:00:00"/>
    <d v="1899-12-30T18:30:00"/>
    <d v="1899-12-30T01:30:00"/>
    <n v="1.5"/>
    <n v="0"/>
    <n v="2.125"/>
    <n v="4.78125"/>
    <n v="0"/>
    <n v="4.78125"/>
  </r>
  <r>
    <x v="2"/>
    <n v="450"/>
    <x v="5"/>
    <m/>
    <x v="4"/>
    <d v="1899-12-30T17:00:00"/>
    <d v="1899-12-30T18:30:00"/>
    <d v="1899-12-30T01:30:00"/>
    <n v="1.5"/>
    <n v="0"/>
    <n v="1.875"/>
    <n v="4.21875"/>
    <n v="0"/>
    <n v="4.21875"/>
  </r>
  <r>
    <x v="5"/>
    <n v="450"/>
    <x v="6"/>
    <m/>
    <x v="5"/>
    <d v="1899-12-30T17:00:00"/>
    <d v="1899-12-30T18:30:00"/>
    <d v="1899-12-30T01:30:00"/>
    <n v="1.5"/>
    <n v="0"/>
    <n v="1.875"/>
    <n v="4.21875"/>
    <n v="0"/>
    <n v="4.21875"/>
  </r>
  <r>
    <x v="8"/>
    <n v="450"/>
    <x v="7"/>
    <m/>
    <x v="5"/>
    <d v="1899-12-30T17:00:00"/>
    <d v="1899-12-30T20:00:00"/>
    <d v="1899-12-30T03:00:00"/>
    <n v="3"/>
    <n v="0"/>
    <n v="1.875"/>
    <n v="8.4375"/>
    <n v="0"/>
    <n v="8.4375"/>
  </r>
  <r>
    <x v="9"/>
    <n v="450"/>
    <x v="7"/>
    <m/>
    <x v="5"/>
    <d v="1899-12-30T17:00:00"/>
    <d v="1899-12-30T18:30:00"/>
    <d v="1899-12-30T01:30:00"/>
    <n v="1.5"/>
    <n v="0"/>
    <n v="1.875"/>
    <n v="4.21875"/>
    <n v="0"/>
    <n v="4.21875"/>
  </r>
  <r>
    <x v="6"/>
    <n v="450"/>
    <x v="7"/>
    <m/>
    <x v="5"/>
    <d v="1899-12-30T17:00:00"/>
    <d v="1899-12-30T18:30:00"/>
    <d v="1899-12-30T01:30:00"/>
    <n v="1.5"/>
    <n v="0"/>
    <n v="1.875"/>
    <n v="4.21875"/>
    <n v="0"/>
    <n v="4.21875"/>
  </r>
  <r>
    <x v="7"/>
    <n v="450"/>
    <x v="7"/>
    <m/>
    <x v="5"/>
    <d v="1899-12-30T17:00:00"/>
    <d v="1899-12-30T18:30:00"/>
    <d v="1899-12-30T01:30:00"/>
    <n v="1.5"/>
    <n v="0"/>
    <n v="1.875"/>
    <n v="4.21875"/>
    <n v="0"/>
    <n v="4.21875"/>
  </r>
  <r>
    <x v="1"/>
    <n v="510"/>
    <x v="7"/>
    <m/>
    <x v="5"/>
    <d v="1899-12-30T17:00:00"/>
    <d v="1899-12-30T18:30:00"/>
    <d v="1899-12-30T01:30:00"/>
    <n v="1.5"/>
    <n v="0"/>
    <n v="2.125"/>
    <n v="4.78125"/>
    <n v="0"/>
    <n v="4.78125"/>
  </r>
  <r>
    <x v="2"/>
    <n v="450"/>
    <x v="7"/>
    <m/>
    <x v="5"/>
    <d v="1899-12-30T17:00:00"/>
    <d v="1899-12-30T18:30:00"/>
    <d v="1899-12-30T01:30:00"/>
    <n v="1.5"/>
    <n v="0"/>
    <n v="1.875"/>
    <n v="4.21875"/>
    <n v="0"/>
    <n v="4.21875"/>
  </r>
  <r>
    <x v="10"/>
    <n v="450"/>
    <x v="7"/>
    <m/>
    <x v="5"/>
    <d v="1899-12-30T17:00:00"/>
    <d v="1899-12-30T20:00:00"/>
    <d v="1899-12-30T03:00:00"/>
    <n v="3"/>
    <n v="0"/>
    <n v="1.875"/>
    <n v="8.4375"/>
    <n v="0"/>
    <n v="8.4375"/>
  </r>
  <r>
    <x v="0"/>
    <n v="450"/>
    <x v="8"/>
    <m/>
    <x v="6"/>
    <d v="1899-12-30T17:00:00"/>
    <d v="1899-12-30T19:00:00"/>
    <d v="1899-12-30T02:00:00"/>
    <n v="2"/>
    <n v="0"/>
    <n v="1.875"/>
    <n v="5.625"/>
    <n v="0"/>
    <n v="5.625"/>
  </r>
  <r>
    <x v="5"/>
    <n v="450"/>
    <x v="8"/>
    <m/>
    <x v="6"/>
    <d v="1899-12-30T17:00:00"/>
    <d v="1899-12-30T18:30:00"/>
    <d v="1899-12-30T01:30:00"/>
    <n v="1.5"/>
    <n v="0"/>
    <n v="1.875"/>
    <n v="4.21875"/>
    <n v="0"/>
    <n v="4.21875"/>
  </r>
  <r>
    <x v="8"/>
    <n v="450"/>
    <x v="8"/>
    <m/>
    <x v="6"/>
    <d v="1899-12-30T17:00:00"/>
    <d v="1899-12-30T21:30:00"/>
    <d v="1899-12-30T04:30:00"/>
    <n v="4.5"/>
    <n v="0"/>
    <n v="1.875"/>
    <n v="12.65625"/>
    <n v="0"/>
    <n v="12.65625"/>
  </r>
  <r>
    <x v="11"/>
    <n v="450"/>
    <x v="8"/>
    <m/>
    <x v="6"/>
    <d v="1899-12-30T17:00:00"/>
    <d v="1899-12-30T19:00:00"/>
    <d v="1899-12-30T02:00:00"/>
    <n v="2"/>
    <n v="0"/>
    <n v="1.875"/>
    <n v="5.625"/>
    <n v="0"/>
    <n v="5.625"/>
  </r>
  <r>
    <x v="9"/>
    <n v="450"/>
    <x v="8"/>
    <m/>
    <x v="6"/>
    <d v="1899-12-30T17:00:00"/>
    <d v="1899-12-30T18:30:00"/>
    <d v="1899-12-30T01:30:00"/>
    <n v="1.5"/>
    <n v="0"/>
    <n v="1.875"/>
    <n v="4.21875"/>
    <n v="0"/>
    <n v="4.21875"/>
  </r>
  <r>
    <x v="6"/>
    <n v="450"/>
    <x v="8"/>
    <m/>
    <x v="6"/>
    <d v="1899-12-30T17:00:00"/>
    <d v="1899-12-30T18:30:00"/>
    <d v="1899-12-30T01:30:00"/>
    <n v="1.5"/>
    <n v="0"/>
    <n v="1.875"/>
    <n v="4.21875"/>
    <n v="0"/>
    <n v="4.21875"/>
  </r>
  <r>
    <x v="7"/>
    <n v="450"/>
    <x v="8"/>
    <m/>
    <x v="6"/>
    <d v="1899-12-30T17:00:00"/>
    <d v="1899-12-30T18:30:00"/>
    <d v="1899-12-30T01:30:00"/>
    <n v="1.5"/>
    <n v="0"/>
    <n v="1.875"/>
    <n v="4.21875"/>
    <n v="0"/>
    <n v="4.21875"/>
  </r>
  <r>
    <x v="1"/>
    <n v="510"/>
    <x v="8"/>
    <m/>
    <x v="6"/>
    <d v="1899-12-30T17:00:00"/>
    <d v="1899-12-30T18:30:00"/>
    <d v="1899-12-30T01:30:00"/>
    <n v="1.5"/>
    <n v="0"/>
    <n v="2.125"/>
    <n v="4.78125"/>
    <n v="0"/>
    <n v="4.78125"/>
  </r>
  <r>
    <x v="2"/>
    <n v="450"/>
    <x v="8"/>
    <m/>
    <x v="6"/>
    <d v="1899-12-30T17:00:00"/>
    <d v="1899-12-30T18:30:00"/>
    <d v="1899-12-30T01:30:00"/>
    <n v="1.5"/>
    <n v="0"/>
    <n v="1.875"/>
    <n v="4.21875"/>
    <n v="0"/>
    <n v="4.21875"/>
  </r>
  <r>
    <x v="10"/>
    <n v="450"/>
    <x v="8"/>
    <m/>
    <x v="6"/>
    <d v="1899-12-30T17:00:00"/>
    <d v="1899-12-30T21:30:00"/>
    <d v="1899-12-30T04:30:00"/>
    <n v="4.5"/>
    <n v="0"/>
    <n v="1.875"/>
    <n v="12.65625"/>
    <n v="0"/>
    <n v="12.65625"/>
  </r>
  <r>
    <x v="8"/>
    <n v="450"/>
    <x v="9"/>
    <m/>
    <x v="7"/>
    <d v="1899-12-30T17:00:00"/>
    <d v="1899-12-30T20:30:00"/>
    <d v="1899-12-30T03:30:00"/>
    <n v="3.5"/>
    <n v="0"/>
    <n v="1.875"/>
    <n v="9.84375"/>
    <n v="0"/>
    <n v="9.84375"/>
  </r>
  <r>
    <x v="11"/>
    <n v="450"/>
    <x v="9"/>
    <m/>
    <x v="7"/>
    <d v="1899-12-30T15:00:00"/>
    <d v="1899-12-30T18:30:00"/>
    <d v="1899-12-30T03:30:00"/>
    <n v="3.5"/>
    <n v="0"/>
    <n v="1.875"/>
    <n v="9.84375"/>
    <n v="0"/>
    <n v="9.84375"/>
  </r>
  <r>
    <x v="9"/>
    <n v="450"/>
    <x v="9"/>
    <m/>
    <x v="7"/>
    <d v="1899-12-30T17:00:00"/>
    <d v="1899-12-30T19:00:00"/>
    <d v="1899-12-30T02:00:00"/>
    <n v="2"/>
    <n v="0"/>
    <n v="1.875"/>
    <n v="5.625"/>
    <n v="0"/>
    <n v="5.625"/>
  </r>
  <r>
    <x v="6"/>
    <n v="450"/>
    <x v="9"/>
    <m/>
    <x v="7"/>
    <d v="1899-12-30T17:00:00"/>
    <d v="1899-12-30T19:00:00"/>
    <d v="1899-12-30T02:00:00"/>
    <n v="2"/>
    <n v="0"/>
    <n v="1.875"/>
    <n v="5.625"/>
    <n v="0"/>
    <n v="5.625"/>
  </r>
  <r>
    <x v="7"/>
    <n v="450"/>
    <x v="9"/>
    <m/>
    <x v="7"/>
    <d v="1899-12-30T17:00:00"/>
    <d v="1899-12-30T18:30:00"/>
    <d v="1899-12-30T01:30:00"/>
    <n v="1.5"/>
    <n v="0"/>
    <n v="1.875"/>
    <n v="4.21875"/>
    <n v="0"/>
    <n v="4.21875"/>
  </r>
  <r>
    <x v="1"/>
    <n v="510"/>
    <x v="9"/>
    <m/>
    <x v="7"/>
    <d v="1899-12-30T17:00:00"/>
    <d v="1899-12-30T19:00:00"/>
    <d v="1899-12-30T02:00:00"/>
    <n v="2"/>
    <n v="0"/>
    <n v="2.125"/>
    <n v="6.375"/>
    <n v="0"/>
    <n v="6.375"/>
  </r>
  <r>
    <x v="2"/>
    <n v="450"/>
    <x v="9"/>
    <m/>
    <x v="7"/>
    <d v="1899-12-30T17:00:00"/>
    <d v="1899-12-30T19:00:00"/>
    <d v="1899-12-30T02:00:00"/>
    <n v="2"/>
    <n v="0"/>
    <n v="1.875"/>
    <n v="5.625"/>
    <n v="0"/>
    <n v="5.625"/>
  </r>
  <r>
    <x v="10"/>
    <n v="450"/>
    <x v="9"/>
    <m/>
    <x v="7"/>
    <d v="1899-12-30T17:00:00"/>
    <d v="1899-12-30T20:30:00"/>
    <d v="1899-12-30T03:30:00"/>
    <n v="3.5"/>
    <n v="0"/>
    <n v="1.875"/>
    <n v="9.84375"/>
    <n v="0"/>
    <n v="9.84375"/>
  </r>
  <r>
    <x v="5"/>
    <n v="450"/>
    <x v="10"/>
    <m/>
    <x v="8"/>
    <d v="1899-12-30T17:00:00"/>
    <d v="1899-12-30T18:30:00"/>
    <d v="1899-12-30T01:30:00"/>
    <n v="1.5"/>
    <n v="0"/>
    <n v="1.875"/>
    <n v="4.21875"/>
    <n v="0"/>
    <n v="4.21875"/>
  </r>
  <r>
    <x v="8"/>
    <n v="450"/>
    <x v="11"/>
    <m/>
    <x v="8"/>
    <d v="1899-12-30T17:00:00"/>
    <d v="1899-12-30T20:00:00"/>
    <d v="1899-12-30T03:00:00"/>
    <n v="3"/>
    <n v="0"/>
    <n v="1.875"/>
    <n v="8.4375"/>
    <n v="0"/>
    <n v="8.4375"/>
  </r>
  <r>
    <x v="11"/>
    <n v="450"/>
    <x v="11"/>
    <m/>
    <x v="8"/>
    <d v="1899-12-30T17:00:00"/>
    <d v="1899-12-30T20:00:00"/>
    <d v="1899-12-30T03:00:00"/>
    <n v="3"/>
    <n v="0"/>
    <n v="1.875"/>
    <n v="8.4375"/>
    <n v="0"/>
    <n v="8.4375"/>
  </r>
  <r>
    <x v="10"/>
    <n v="450"/>
    <x v="11"/>
    <m/>
    <x v="8"/>
    <d v="1899-12-30T17:00:00"/>
    <d v="1899-12-30T20:00:00"/>
    <d v="1899-12-30T03:00:00"/>
    <n v="3"/>
    <n v="0"/>
    <n v="1.875"/>
    <n v="8.4375"/>
    <n v="0"/>
    <n v="8.4375"/>
  </r>
  <r>
    <x v="9"/>
    <n v="450"/>
    <x v="12"/>
    <m/>
    <x v="9"/>
    <d v="1899-12-30T17:00:00"/>
    <d v="1899-12-30T18:30:00"/>
    <d v="1899-12-30T01:30:00"/>
    <n v="1.5"/>
    <n v="0"/>
    <n v="1.875"/>
    <n v="4.21875"/>
    <n v="0"/>
    <n v="4.21875"/>
  </r>
  <r>
    <x v="6"/>
    <n v="450"/>
    <x v="12"/>
    <m/>
    <x v="9"/>
    <d v="1899-12-30T17:00:00"/>
    <d v="1899-12-30T18:30:00"/>
    <d v="1899-12-30T01:30:00"/>
    <n v="1.5"/>
    <n v="0"/>
    <n v="1.875"/>
    <n v="4.21875"/>
    <n v="0"/>
    <n v="4.21875"/>
  </r>
  <r>
    <x v="7"/>
    <n v="450"/>
    <x v="12"/>
    <m/>
    <x v="9"/>
    <d v="1899-12-30T17:00:00"/>
    <d v="1899-12-30T18:30:00"/>
    <d v="1899-12-30T01:30:00"/>
    <n v="1.5"/>
    <n v="0"/>
    <n v="1.875"/>
    <n v="4.21875"/>
    <n v="0"/>
    <n v="4.21875"/>
  </r>
  <r>
    <x v="5"/>
    <n v="450"/>
    <x v="13"/>
    <m/>
    <x v="10"/>
    <d v="1899-12-30T17:00:00"/>
    <d v="1899-12-30T20:00:00"/>
    <d v="1899-12-30T03:00:00"/>
    <n v="3"/>
    <n v="0"/>
    <n v="1.875"/>
    <n v="8.4375"/>
    <n v="0"/>
    <n v="8.4375"/>
  </r>
  <r>
    <x v="1"/>
    <n v="510"/>
    <x v="14"/>
    <m/>
    <x v="11"/>
    <d v="1899-12-30T15:00:00"/>
    <d v="1899-12-30T19:00:00"/>
    <d v="1899-12-30T04:00:00"/>
    <n v="4"/>
    <n v="0"/>
    <n v="2.125"/>
    <n v="12.75"/>
    <n v="0"/>
    <n v="12.75"/>
  </r>
  <r>
    <x v="2"/>
    <n v="450"/>
    <x v="14"/>
    <m/>
    <x v="11"/>
    <d v="1899-12-30T15:00:00"/>
    <d v="1899-12-30T19:00:00"/>
    <d v="1899-12-30T04:00:00"/>
    <n v="4"/>
    <n v="0"/>
    <n v="1.875"/>
    <n v="11.25"/>
    <n v="0"/>
    <n v="11.25"/>
  </r>
  <r>
    <x v="6"/>
    <n v="450"/>
    <x v="15"/>
    <m/>
    <x v="12"/>
    <d v="1899-12-30T17:00:00"/>
    <d v="1899-12-30T19:00:00"/>
    <d v="1899-12-30T02:00:00"/>
    <n v="2"/>
    <n v="0"/>
    <n v="1.875"/>
    <n v="5.625"/>
    <n v="0"/>
    <n v="5.625"/>
  </r>
  <r>
    <x v="7"/>
    <n v="450"/>
    <x v="15"/>
    <m/>
    <x v="12"/>
    <d v="1899-12-30T17:00:00"/>
    <d v="1899-12-30T19:00:00"/>
    <d v="1899-12-30T02:00:00"/>
    <n v="2"/>
    <n v="0"/>
    <n v="1.875"/>
    <n v="5.625"/>
    <n v="0"/>
    <n v="5.625"/>
  </r>
  <r>
    <x v="2"/>
    <n v="450"/>
    <x v="15"/>
    <m/>
    <x v="12"/>
    <d v="1899-12-30T17:00:00"/>
    <d v="1899-12-30T19:00:00"/>
    <d v="1899-12-30T02:00:00"/>
    <n v="2"/>
    <n v="0"/>
    <n v="1.875"/>
    <n v="5.625"/>
    <n v="0"/>
    <n v="5.625"/>
  </r>
  <r>
    <x v="7"/>
    <n v="450"/>
    <x v="16"/>
    <m/>
    <x v="13"/>
    <d v="1899-12-30T17:00:00"/>
    <d v="1899-12-30T19:30:00"/>
    <d v="1899-12-30T02:30:00"/>
    <n v="2.5"/>
    <n v="0"/>
    <n v="1.875"/>
    <n v="7.03125"/>
    <n v="0"/>
    <n v="7.03125"/>
  </r>
  <r>
    <x v="2"/>
    <n v="450"/>
    <x v="16"/>
    <m/>
    <x v="13"/>
    <d v="1899-12-30T15:00:00"/>
    <d v="1899-12-30T19:00:00"/>
    <d v="1899-12-30T04:00:00"/>
    <n v="4"/>
    <n v="0"/>
    <n v="1.875"/>
    <n v="11.25"/>
    <n v="0"/>
    <n v="11.25"/>
  </r>
  <r>
    <x v="7"/>
    <n v="450"/>
    <x v="17"/>
    <m/>
    <x v="14"/>
    <d v="1899-12-30T17:00:00"/>
    <d v="1899-12-30T18:30:00"/>
    <d v="1899-12-30T01:30:00"/>
    <n v="1.5"/>
    <n v="0"/>
    <n v="1.875"/>
    <n v="4.21875"/>
    <n v="0"/>
    <n v="4.21875"/>
  </r>
  <r>
    <x v="2"/>
    <n v="450"/>
    <x v="17"/>
    <m/>
    <x v="14"/>
    <d v="1899-12-30T15:00:00"/>
    <d v="1899-12-30T19:00:00"/>
    <d v="1899-12-30T04:00:00"/>
    <n v="4"/>
    <n v="0"/>
    <n v="1.875"/>
    <n v="11.25"/>
    <n v="0"/>
    <n v="11.25"/>
  </r>
  <r>
    <x v="6"/>
    <n v="450"/>
    <x v="18"/>
    <m/>
    <x v="15"/>
    <d v="1899-12-30T17:00:00"/>
    <d v="1899-12-30T18:30:00"/>
    <d v="1899-12-30T01:30:00"/>
    <n v="1.5"/>
    <n v="0"/>
    <n v="1.875"/>
    <n v="4.21875"/>
    <n v="0"/>
    <n v="4.21875"/>
  </r>
  <r>
    <x v="9"/>
    <n v="450"/>
    <x v="18"/>
    <m/>
    <x v="15"/>
    <d v="1899-12-30T17:00:00"/>
    <d v="1899-12-30T18:30:00"/>
    <d v="1899-12-30T01:30:00"/>
    <n v="2.5"/>
    <n v="0"/>
    <n v="1.875"/>
    <n v="7.03125"/>
    <n v="0"/>
    <n v="7.03125"/>
  </r>
  <r>
    <x v="6"/>
    <n v="450"/>
    <x v="18"/>
    <m/>
    <x v="15"/>
    <d v="1899-12-30T17:00:00"/>
    <d v="1899-12-30T18:30:00"/>
    <d v="1899-12-30T01:30:00"/>
    <n v="2.5"/>
    <n v="0"/>
    <n v="1.875"/>
    <n v="7.03125"/>
    <n v="0"/>
    <n v="7.03125"/>
  </r>
  <r>
    <x v="7"/>
    <n v="450"/>
    <x v="18"/>
    <m/>
    <x v="15"/>
    <d v="1899-12-30T17:00:00"/>
    <d v="1899-12-30T18:30:00"/>
    <d v="1899-12-30T01:30:00"/>
    <n v="2.5"/>
    <n v="0"/>
    <n v="1.875"/>
    <n v="7.03125"/>
    <n v="0"/>
    <n v="7.03125"/>
  </r>
  <r>
    <x v="2"/>
    <n v="450"/>
    <x v="18"/>
    <m/>
    <x v="15"/>
    <d v="1899-12-30T15:00:00"/>
    <d v="1899-12-30T18:30:00"/>
    <d v="1899-12-30T03:30:00"/>
    <n v="4.5"/>
    <n v="0"/>
    <n v="1.875"/>
    <n v="12.65625"/>
    <n v="0"/>
    <n v="12.65625"/>
  </r>
  <r>
    <x v="5"/>
    <n v="450"/>
    <x v="19"/>
    <m/>
    <x v="16"/>
    <d v="1899-12-30T10:00:00"/>
    <d v="1899-12-30T18:00:00"/>
    <d v="1899-12-30T08:00:00"/>
    <n v="0"/>
    <n v="8"/>
    <n v="1.875"/>
    <n v="0"/>
    <n v="30"/>
    <n v="30"/>
  </r>
  <r>
    <x v="5"/>
    <n v="450"/>
    <x v="20"/>
    <m/>
    <x v="17"/>
    <d v="1899-12-30T17:00:00"/>
    <d v="1899-12-30T20:00:00"/>
    <d v="1899-12-30T03:00:00"/>
    <n v="3"/>
    <n v="0"/>
    <n v="1.875"/>
    <n v="8.4375"/>
    <n v="0"/>
    <n v="8.4375"/>
  </r>
  <r>
    <x v="8"/>
    <n v="450"/>
    <x v="21"/>
    <m/>
    <x v="17"/>
    <d v="1899-12-30T17:00:00"/>
    <d v="1899-12-30T20:00:00"/>
    <d v="1899-12-30T03:00:00"/>
    <n v="3"/>
    <n v="0"/>
    <n v="1.875"/>
    <n v="8.4375"/>
    <n v="0"/>
    <n v="8.4375"/>
  </r>
  <r>
    <x v="9"/>
    <n v="450"/>
    <x v="21"/>
    <m/>
    <x v="17"/>
    <d v="1899-12-30T17:00:00"/>
    <d v="1899-12-30T20:00:00"/>
    <d v="1899-12-30T03:00:00"/>
    <n v="3"/>
    <n v="0"/>
    <n v="1.875"/>
    <n v="8.4375"/>
    <n v="0"/>
    <n v="8.4375"/>
  </r>
  <r>
    <x v="6"/>
    <n v="450"/>
    <x v="21"/>
    <m/>
    <x v="17"/>
    <d v="1899-12-30T17:00:00"/>
    <d v="1899-12-30T20:00:00"/>
    <d v="1899-12-30T03:00:00"/>
    <n v="3"/>
    <n v="0"/>
    <n v="1.875"/>
    <n v="8.4375"/>
    <n v="0"/>
    <n v="8.4375"/>
  </r>
  <r>
    <x v="2"/>
    <n v="450"/>
    <x v="21"/>
    <m/>
    <x v="17"/>
    <d v="1899-12-30T17:00:00"/>
    <d v="1899-12-30T20:00:00"/>
    <d v="1899-12-30T03:00:00"/>
    <n v="3"/>
    <n v="0"/>
    <n v="1.875"/>
    <n v="8.4375"/>
    <n v="0"/>
    <n v="8.4375"/>
  </r>
  <r>
    <x v="3"/>
    <n v="450"/>
    <x v="22"/>
    <m/>
    <x v="18"/>
    <d v="1899-12-30T17:00:00"/>
    <d v="1899-12-30T18:30:00"/>
    <d v="1899-12-30T01:30:00"/>
    <n v="1.5"/>
    <n v="0"/>
    <n v="1.875"/>
    <n v="4.21875"/>
    <n v="0"/>
    <n v="4.21875"/>
  </r>
  <r>
    <x v="4"/>
    <n v="450"/>
    <x v="22"/>
    <m/>
    <x v="18"/>
    <d v="1899-12-30T17:00:00"/>
    <d v="1899-12-30T18:30:00"/>
    <d v="1899-12-30T01:30:00"/>
    <n v="1.5"/>
    <n v="0"/>
    <n v="1.875"/>
    <n v="4.21875"/>
    <n v="0"/>
    <n v="4.218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4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F16" firstHeaderRow="0" firstDataRow="1" firstDataCol="1"/>
  <pivotFields count="14">
    <pivotField axis="axisRow" showAll="0">
      <items count="13">
        <item sd="0" x="0"/>
        <item sd="0" x="5"/>
        <item sd="0" x="3"/>
        <item sd="0" x="8"/>
        <item sd="0" x="9"/>
        <item sd="0" x="6"/>
        <item sd="0" x="7"/>
        <item sd="0" x="1"/>
        <item sd="0" x="11"/>
        <item sd="0" x="2"/>
        <item sd="0" x="10"/>
        <item sd="0" x="4"/>
        <item t="default" sd="0"/>
      </items>
    </pivotField>
    <pivotField numFmtId="164" showAll="0"/>
    <pivotField axis="axisRow" showAll="0">
      <items count="24">
        <item x="19"/>
        <item x="22"/>
        <item x="20"/>
        <item x="14"/>
        <item x="2"/>
        <item x="9"/>
        <item x="4"/>
        <item x="11"/>
        <item x="13"/>
        <item x="16"/>
        <item x="6"/>
        <item x="12"/>
        <item x="18"/>
        <item x="1"/>
        <item x="5"/>
        <item x="3"/>
        <item x="15"/>
        <item x="0"/>
        <item x="7"/>
        <item x="8"/>
        <item x="10"/>
        <item x="21"/>
        <item x="17"/>
        <item t="default"/>
      </items>
    </pivotField>
    <pivotField showAll="0"/>
    <pivotField axis="axisRow" numFmtId="166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numFmtId="165" showAll="0"/>
    <pivotField numFmtId="165" showAll="0"/>
    <pivotField numFmtId="46" showAll="0"/>
    <pivotField dataField="1" numFmtId="4" showAll="0"/>
    <pivotField dataField="1" numFmtId="4" showAll="0"/>
    <pivotField numFmtId="164" showAll="0"/>
    <pivotField dataField="1" numFmtId="164" showAll="0"/>
    <pivotField dataField="1" numFmtId="164" showAll="0"/>
    <pivotField dataField="1" numFmtId="164" showAll="0" defaultSubtotal="0"/>
  </pivotFields>
  <rowFields count="3">
    <field x="0"/>
    <field x="4"/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a de N° HORAS SUP. 50%" fld="8" baseField="0" baseItem="0"/>
    <dataField name="Suma de N° HORAS EXT. 100%" fld="9" baseField="0" baseItem="0"/>
    <dataField name="Suma de COSTO HORAS SUP. 50%" fld="11" baseField="0" baseItem="0" numFmtId="167"/>
    <dataField name="Suma de COSTO HORAS EXT. 100%" fld="12" baseField="0" baseItem="0" numFmtId="167"/>
    <dataField name="Suma de TOTAL A PAGAR" fld="13" baseField="0" baseItem="0" numFmtId="167"/>
  </dataFields>
  <formats count="9">
    <format dxfId="8">
      <pivotArea field="0" type="button" dataOnly="0" labelOnly="1" outline="0" axis="axisRow" fieldPosition="0"/>
    </format>
    <format dxfId="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">
      <pivotArea field="0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">
      <pivotArea field="0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showGridLines="0" workbookViewId="0">
      <selection activeCell="C14" sqref="C14"/>
    </sheetView>
  </sheetViews>
  <sheetFormatPr baseColWidth="10" defaultRowHeight="14.4" x14ac:dyDescent="0.3"/>
  <cols>
    <col min="1" max="1" width="31.21875" customWidth="1"/>
    <col min="2" max="2" width="15.21875" customWidth="1"/>
    <col min="3" max="3" width="15.88671875" customWidth="1"/>
    <col min="4" max="4" width="15.21875" customWidth="1"/>
    <col min="5" max="5" width="15.88671875" customWidth="1"/>
    <col min="6" max="6" width="8.33203125" customWidth="1"/>
  </cols>
  <sheetData>
    <row r="1" spans="1:6" x14ac:dyDescent="0.3">
      <c r="A1" s="52" t="s">
        <v>38</v>
      </c>
      <c r="B1" s="53"/>
      <c r="C1" s="53"/>
      <c r="D1" s="53"/>
      <c r="E1" s="53"/>
      <c r="F1" s="54"/>
    </row>
    <row r="2" spans="1:6" ht="15" thickBot="1" x14ac:dyDescent="0.35">
      <c r="A2" s="55"/>
      <c r="B2" s="56"/>
      <c r="C2" s="56"/>
      <c r="D2" s="56"/>
      <c r="E2" s="56"/>
      <c r="F2" s="57"/>
    </row>
    <row r="3" spans="1:6" ht="44.4" customHeight="1" x14ac:dyDescent="0.3">
      <c r="A3" s="32" t="s">
        <v>30</v>
      </c>
      <c r="B3" s="30" t="s">
        <v>32</v>
      </c>
      <c r="C3" s="30" t="s">
        <v>33</v>
      </c>
      <c r="D3" s="30" t="s">
        <v>34</v>
      </c>
      <c r="E3" s="30" t="s">
        <v>35</v>
      </c>
      <c r="F3" s="30" t="s">
        <v>37</v>
      </c>
    </row>
    <row r="4" spans="1:6" x14ac:dyDescent="0.3">
      <c r="A4" s="29" t="s">
        <v>0</v>
      </c>
      <c r="B4">
        <v>5</v>
      </c>
      <c r="C4">
        <v>10</v>
      </c>
      <c r="D4" s="31">
        <v>14.0625</v>
      </c>
      <c r="E4" s="31">
        <v>37.5</v>
      </c>
      <c r="F4" s="31">
        <v>51.5625</v>
      </c>
    </row>
    <row r="5" spans="1:6" x14ac:dyDescent="0.3">
      <c r="A5" s="29" t="s">
        <v>1</v>
      </c>
      <c r="B5">
        <v>12</v>
      </c>
      <c r="C5">
        <v>8</v>
      </c>
      <c r="D5" s="31">
        <v>33.75</v>
      </c>
      <c r="E5" s="31">
        <v>30</v>
      </c>
      <c r="F5" s="31">
        <v>63.75</v>
      </c>
    </row>
    <row r="6" spans="1:6" x14ac:dyDescent="0.3">
      <c r="A6" s="29" t="s">
        <v>2</v>
      </c>
      <c r="B6">
        <v>6.5</v>
      </c>
      <c r="C6">
        <v>0</v>
      </c>
      <c r="D6" s="31">
        <v>18.28125</v>
      </c>
      <c r="E6" s="31">
        <v>0</v>
      </c>
      <c r="F6" s="31">
        <v>18.28125</v>
      </c>
    </row>
    <row r="7" spans="1:6" x14ac:dyDescent="0.3">
      <c r="A7" s="29" t="s">
        <v>3</v>
      </c>
      <c r="B7">
        <v>17</v>
      </c>
      <c r="C7">
        <v>0</v>
      </c>
      <c r="D7" s="31">
        <v>47.8125</v>
      </c>
      <c r="E7" s="31">
        <v>0</v>
      </c>
      <c r="F7" s="31">
        <v>47.8125</v>
      </c>
    </row>
    <row r="8" spans="1:6" x14ac:dyDescent="0.3">
      <c r="A8" s="29" t="s">
        <v>6</v>
      </c>
      <c r="B8">
        <v>12</v>
      </c>
      <c r="C8">
        <v>0</v>
      </c>
      <c r="D8" s="31">
        <v>33.75</v>
      </c>
      <c r="E8" s="31">
        <v>0</v>
      </c>
      <c r="F8" s="31">
        <v>33.75</v>
      </c>
    </row>
    <row r="9" spans="1:6" x14ac:dyDescent="0.3">
      <c r="A9" s="29" t="s">
        <v>7</v>
      </c>
      <c r="B9">
        <v>20</v>
      </c>
      <c r="C9">
        <v>0</v>
      </c>
      <c r="D9" s="31">
        <v>56.25</v>
      </c>
      <c r="E9" s="31">
        <v>0</v>
      </c>
      <c r="F9" s="31">
        <v>56.25</v>
      </c>
    </row>
    <row r="10" spans="1:6" x14ac:dyDescent="0.3">
      <c r="A10" s="29" t="s">
        <v>8</v>
      </c>
      <c r="B10">
        <v>19</v>
      </c>
      <c r="C10">
        <v>0</v>
      </c>
      <c r="D10" s="31">
        <v>53.4375</v>
      </c>
      <c r="E10" s="31">
        <v>0</v>
      </c>
      <c r="F10" s="31">
        <v>53.4375</v>
      </c>
    </row>
    <row r="11" spans="1:6" x14ac:dyDescent="0.3">
      <c r="A11" s="29" t="s">
        <v>9</v>
      </c>
      <c r="B11">
        <v>15</v>
      </c>
      <c r="C11">
        <v>10</v>
      </c>
      <c r="D11" s="31">
        <v>47.8125</v>
      </c>
      <c r="E11" s="31">
        <v>42.5</v>
      </c>
      <c r="F11" s="31">
        <v>90.3125</v>
      </c>
    </row>
    <row r="12" spans="1:6" x14ac:dyDescent="0.3">
      <c r="A12" s="29" t="s">
        <v>5</v>
      </c>
      <c r="B12">
        <v>8.5</v>
      </c>
      <c r="C12">
        <v>0</v>
      </c>
      <c r="D12" s="31">
        <v>23.90625</v>
      </c>
      <c r="E12" s="31">
        <v>0</v>
      </c>
      <c r="F12" s="31">
        <v>23.90625</v>
      </c>
    </row>
    <row r="13" spans="1:6" x14ac:dyDescent="0.3">
      <c r="A13" s="29" t="s">
        <v>10</v>
      </c>
      <c r="B13">
        <v>28</v>
      </c>
      <c r="C13">
        <v>10</v>
      </c>
      <c r="D13" s="31">
        <v>78.75</v>
      </c>
      <c r="E13" s="31">
        <v>37.5</v>
      </c>
      <c r="F13" s="31">
        <v>116.25</v>
      </c>
    </row>
    <row r="14" spans="1:6" x14ac:dyDescent="0.3">
      <c r="A14" s="29" t="s">
        <v>21</v>
      </c>
      <c r="B14">
        <v>14</v>
      </c>
      <c r="C14">
        <v>0</v>
      </c>
      <c r="D14" s="31">
        <v>39.375</v>
      </c>
      <c r="E14" s="31">
        <v>0</v>
      </c>
      <c r="F14" s="31">
        <v>39.375</v>
      </c>
    </row>
    <row r="15" spans="1:6" x14ac:dyDescent="0.3">
      <c r="A15" s="29" t="s">
        <v>4</v>
      </c>
      <c r="B15">
        <v>6.5</v>
      </c>
      <c r="C15">
        <v>0</v>
      </c>
      <c r="D15" s="31">
        <v>18.28125</v>
      </c>
      <c r="E15" s="31">
        <v>0</v>
      </c>
      <c r="F15" s="31">
        <v>18.28125</v>
      </c>
    </row>
    <row r="16" spans="1:6" x14ac:dyDescent="0.3">
      <c r="A16" s="29" t="s">
        <v>31</v>
      </c>
      <c r="B16">
        <v>163.5</v>
      </c>
      <c r="C16">
        <v>38</v>
      </c>
      <c r="D16" s="31">
        <v>465.46875</v>
      </c>
      <c r="E16" s="31">
        <v>147.5</v>
      </c>
      <c r="F16" s="31">
        <v>612.96875</v>
      </c>
    </row>
    <row r="19" spans="1:6" x14ac:dyDescent="0.3">
      <c r="A19" s="58" t="s">
        <v>39</v>
      </c>
      <c r="B19" s="58"/>
      <c r="C19" s="58"/>
      <c r="D19" s="58"/>
      <c r="E19" s="58"/>
      <c r="F19" s="58"/>
    </row>
    <row r="20" spans="1:6" x14ac:dyDescent="0.3">
      <c r="A20" s="58"/>
      <c r="B20" s="58"/>
      <c r="C20" s="58"/>
      <c r="D20" s="58"/>
      <c r="E20" s="58"/>
      <c r="F20" s="58"/>
    </row>
  </sheetData>
  <mergeCells count="2">
    <mergeCell ref="A1:F2"/>
    <mergeCell ref="A19:F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0"/>
  <sheetViews>
    <sheetView tabSelected="1" topLeftCell="A19" zoomScaleNormal="100" workbookViewId="0">
      <selection activeCell="A6" sqref="A6:N6"/>
    </sheetView>
  </sheetViews>
  <sheetFormatPr baseColWidth="10" defaultRowHeight="14.4" x14ac:dyDescent="0.3"/>
  <cols>
    <col min="1" max="1" width="37.6640625" customWidth="1"/>
    <col min="2" max="2" width="12.5546875" style="19" customWidth="1"/>
    <col min="3" max="3" width="31.5546875" customWidth="1"/>
    <col min="4" max="4" width="13.77734375" customWidth="1"/>
    <col min="5" max="5" width="39.6640625" style="50" customWidth="1"/>
    <col min="6" max="7" width="12.6640625" style="11" bestFit="1" customWidth="1"/>
    <col min="8" max="8" width="12.6640625" bestFit="1" customWidth="1"/>
  </cols>
  <sheetData>
    <row r="1" spans="1:14" x14ac:dyDescent="0.3">
      <c r="A1" s="33" t="s">
        <v>40</v>
      </c>
      <c r="B1" s="14"/>
      <c r="C1" s="6"/>
      <c r="D1" s="6"/>
      <c r="F1" s="7"/>
      <c r="G1" s="7"/>
      <c r="H1" s="6"/>
      <c r="I1" s="6"/>
    </row>
    <row r="2" spans="1:14" x14ac:dyDescent="0.3">
      <c r="A2" s="28" t="s">
        <v>11</v>
      </c>
      <c r="B2" s="15"/>
      <c r="C2" s="5"/>
      <c r="D2" s="5"/>
      <c r="F2" s="8"/>
      <c r="G2" s="8"/>
      <c r="H2" s="5"/>
      <c r="I2" s="5"/>
    </row>
    <row r="3" spans="1:14" ht="68.400000000000006" x14ac:dyDescent="0.3">
      <c r="A3" s="4" t="s">
        <v>12</v>
      </c>
      <c r="B3" s="16"/>
      <c r="C3" s="4"/>
      <c r="D3" s="4"/>
      <c r="F3" s="9"/>
      <c r="G3" s="9"/>
      <c r="H3" s="4"/>
      <c r="I3" s="4"/>
    </row>
    <row r="4" spans="1:14" x14ac:dyDescent="0.3">
      <c r="A4" s="27" t="s">
        <v>13</v>
      </c>
      <c r="B4" s="16"/>
      <c r="C4" s="4"/>
      <c r="D4" s="4"/>
      <c r="F4" s="9"/>
      <c r="G4" s="9"/>
      <c r="H4" s="4"/>
      <c r="I4" s="4"/>
    </row>
    <row r="5" spans="1:14" ht="15" thickBot="1" x14ac:dyDescent="0.35">
      <c r="A5" s="3"/>
      <c r="B5" s="17"/>
      <c r="C5" s="3"/>
      <c r="D5" s="3"/>
      <c r="E5" s="2"/>
      <c r="F5" s="10"/>
      <c r="G5" s="10"/>
      <c r="H5" s="3"/>
      <c r="I5" s="3"/>
      <c r="L5">
        <v>1.5</v>
      </c>
      <c r="M5">
        <v>2</v>
      </c>
    </row>
    <row r="6" spans="1:14" ht="42" thickBot="1" x14ac:dyDescent="0.35">
      <c r="A6" s="18" t="s">
        <v>20</v>
      </c>
      <c r="B6" s="34" t="s">
        <v>28</v>
      </c>
      <c r="C6" s="35" t="s">
        <v>18</v>
      </c>
      <c r="D6" s="35" t="s">
        <v>19</v>
      </c>
      <c r="E6" s="51" t="s">
        <v>14</v>
      </c>
      <c r="F6" s="35" t="s">
        <v>15</v>
      </c>
      <c r="G6" s="35" t="s">
        <v>16</v>
      </c>
      <c r="H6" s="35" t="s">
        <v>17</v>
      </c>
      <c r="I6" s="35" t="s">
        <v>22</v>
      </c>
      <c r="J6" s="35" t="s">
        <v>23</v>
      </c>
      <c r="K6" s="35" t="s">
        <v>24</v>
      </c>
      <c r="L6" s="35" t="s">
        <v>25</v>
      </c>
      <c r="M6" s="36" t="s">
        <v>29</v>
      </c>
      <c r="N6" s="36" t="s">
        <v>36</v>
      </c>
    </row>
    <row r="7" spans="1:14" ht="41.4" x14ac:dyDescent="0.3">
      <c r="A7" s="60" t="s">
        <v>1</v>
      </c>
      <c r="B7" s="61"/>
      <c r="C7" s="62" t="s">
        <v>41</v>
      </c>
      <c r="D7" s="63" t="s">
        <v>43</v>
      </c>
      <c r="E7" s="64">
        <v>44958</v>
      </c>
      <c r="F7" s="65">
        <v>0.70833333333333337</v>
      </c>
      <c r="G7" s="65">
        <v>0.77083333333333337</v>
      </c>
      <c r="H7" s="66">
        <f>+G7-F7</f>
        <v>6.25E-2</v>
      </c>
      <c r="I7" s="67"/>
      <c r="J7" s="67">
        <v>0</v>
      </c>
      <c r="K7" s="61">
        <f>(B7/8/30)</f>
        <v>0</v>
      </c>
      <c r="L7" s="61">
        <f>+(I7*K7)*$L$5</f>
        <v>0</v>
      </c>
      <c r="M7" s="61">
        <f>+(J7*K7)*$M$5</f>
        <v>0</v>
      </c>
      <c r="N7" s="68">
        <f>+L7+M7</f>
        <v>0</v>
      </c>
    </row>
    <row r="8" spans="1:14" ht="43.8" customHeight="1" x14ac:dyDescent="0.3">
      <c r="A8" s="69" t="s">
        <v>7</v>
      </c>
      <c r="B8" s="70"/>
      <c r="C8" s="71" t="s">
        <v>41</v>
      </c>
      <c r="D8" s="72" t="s">
        <v>43</v>
      </c>
      <c r="E8" s="73">
        <v>44958</v>
      </c>
      <c r="F8" s="74">
        <v>0.70833333333333337</v>
      </c>
      <c r="G8" s="74">
        <v>0.77083333333333337</v>
      </c>
      <c r="H8" s="75"/>
      <c r="I8" s="76"/>
      <c r="J8" s="76"/>
      <c r="K8" s="70"/>
      <c r="L8" s="70"/>
      <c r="M8" s="70"/>
      <c r="N8" s="77"/>
    </row>
    <row r="9" spans="1:14" ht="70.05" customHeight="1" x14ac:dyDescent="0.3">
      <c r="A9" s="78" t="s">
        <v>3</v>
      </c>
      <c r="B9" s="79"/>
      <c r="C9" s="80" t="s">
        <v>45</v>
      </c>
      <c r="D9" s="81" t="s">
        <v>46</v>
      </c>
      <c r="E9" s="82">
        <v>44959</v>
      </c>
      <c r="F9" s="83">
        <v>0.70833333333333337</v>
      </c>
      <c r="G9" s="83">
        <v>0.83333333333333337</v>
      </c>
      <c r="H9" s="84">
        <f>+G9-F9</f>
        <v>0.125</v>
      </c>
      <c r="I9" s="85">
        <v>0</v>
      </c>
      <c r="J9" s="85">
        <v>0</v>
      </c>
      <c r="K9" s="79">
        <f>(B9/8/30)</f>
        <v>0</v>
      </c>
      <c r="L9" s="79">
        <f>+(I9*K9)*$L$5</f>
        <v>0</v>
      </c>
      <c r="M9" s="79">
        <f>+(J9*K9)*$M$5</f>
        <v>0</v>
      </c>
      <c r="N9" s="86">
        <f>+L9+M9</f>
        <v>0</v>
      </c>
    </row>
    <row r="10" spans="1:14" ht="70.05" customHeight="1" x14ac:dyDescent="0.3">
      <c r="A10" s="78" t="s">
        <v>6</v>
      </c>
      <c r="B10" s="79"/>
      <c r="C10" s="80" t="s">
        <v>45</v>
      </c>
      <c r="D10" s="81" t="s">
        <v>46</v>
      </c>
      <c r="E10" s="82">
        <v>44959</v>
      </c>
      <c r="F10" s="83">
        <v>0.70833333333333337</v>
      </c>
      <c r="G10" s="83">
        <v>0.83333333333333337</v>
      </c>
      <c r="H10" s="87"/>
      <c r="I10" s="85"/>
      <c r="J10" s="85"/>
      <c r="K10" s="79"/>
      <c r="L10" s="79"/>
      <c r="M10" s="79"/>
      <c r="N10" s="86"/>
    </row>
    <row r="11" spans="1:14" ht="70.05" customHeight="1" x14ac:dyDescent="0.3">
      <c r="A11" s="78" t="s">
        <v>7</v>
      </c>
      <c r="B11" s="79"/>
      <c r="C11" s="80" t="s">
        <v>45</v>
      </c>
      <c r="D11" s="81" t="s">
        <v>46</v>
      </c>
      <c r="E11" s="82">
        <v>44959</v>
      </c>
      <c r="F11" s="83">
        <v>0.70833333333333337</v>
      </c>
      <c r="G11" s="83">
        <v>0.83333333333333337</v>
      </c>
      <c r="H11" s="84"/>
      <c r="I11" s="85"/>
      <c r="J11" s="85"/>
      <c r="K11" s="79"/>
      <c r="L11" s="79"/>
      <c r="M11" s="79"/>
      <c r="N11" s="86"/>
    </row>
    <row r="12" spans="1:14" ht="70.05" customHeight="1" x14ac:dyDescent="0.3">
      <c r="A12" s="78" t="s">
        <v>8</v>
      </c>
      <c r="B12" s="79"/>
      <c r="C12" s="80" t="s">
        <v>45</v>
      </c>
      <c r="D12" s="81" t="s">
        <v>46</v>
      </c>
      <c r="E12" s="82">
        <v>44959</v>
      </c>
      <c r="F12" s="83">
        <v>0.70833333333333337</v>
      </c>
      <c r="G12" s="83">
        <v>0.83333333333333337</v>
      </c>
      <c r="H12" s="84"/>
      <c r="I12" s="85"/>
      <c r="J12" s="85"/>
      <c r="K12" s="79"/>
      <c r="L12" s="79"/>
      <c r="M12" s="79"/>
      <c r="N12" s="86"/>
    </row>
    <row r="13" spans="1:14" ht="70.05" customHeight="1" x14ac:dyDescent="0.3">
      <c r="A13" s="78" t="s">
        <v>10</v>
      </c>
      <c r="B13" s="79"/>
      <c r="C13" s="80" t="s">
        <v>45</v>
      </c>
      <c r="D13" s="81" t="s">
        <v>46</v>
      </c>
      <c r="E13" s="82">
        <v>44959</v>
      </c>
      <c r="F13" s="83">
        <v>0.70833333333333337</v>
      </c>
      <c r="G13" s="83">
        <v>0.83333333333333337</v>
      </c>
      <c r="H13" s="84"/>
      <c r="I13" s="85"/>
      <c r="J13" s="85"/>
      <c r="K13" s="79"/>
      <c r="L13" s="79"/>
      <c r="M13" s="79"/>
      <c r="N13" s="86"/>
    </row>
    <row r="14" spans="1:14" ht="70.05" customHeight="1" x14ac:dyDescent="0.3">
      <c r="A14" s="78" t="s">
        <v>44</v>
      </c>
      <c r="B14" s="79"/>
      <c r="C14" s="80" t="s">
        <v>45</v>
      </c>
      <c r="D14" s="81" t="s">
        <v>46</v>
      </c>
      <c r="E14" s="82">
        <v>44959</v>
      </c>
      <c r="F14" s="83">
        <v>0.70833333333333337</v>
      </c>
      <c r="G14" s="83">
        <v>0.83333333333333337</v>
      </c>
      <c r="H14" s="84"/>
      <c r="I14" s="85"/>
      <c r="J14" s="85"/>
      <c r="K14" s="79"/>
      <c r="L14" s="79"/>
      <c r="M14" s="79"/>
      <c r="N14" s="86"/>
    </row>
    <row r="15" spans="1:14" x14ac:dyDescent="0.3">
      <c r="A15" s="59"/>
      <c r="B15" s="1"/>
      <c r="C15" s="21"/>
      <c r="D15" s="22"/>
      <c r="E15" s="23">
        <v>44960</v>
      </c>
      <c r="F15" s="24"/>
      <c r="G15" s="24"/>
      <c r="H15" s="25">
        <f>+G15-F15</f>
        <v>0</v>
      </c>
      <c r="I15" s="20">
        <v>0</v>
      </c>
      <c r="J15" s="20">
        <v>0</v>
      </c>
      <c r="K15" s="1">
        <f>(B15/8/30)</f>
        <v>0</v>
      </c>
      <c r="L15" s="1">
        <f>+(I15*K15)*$L$5</f>
        <v>0</v>
      </c>
      <c r="M15" s="1">
        <f>+(J15*K15)*$M$5</f>
        <v>0</v>
      </c>
      <c r="N15" s="40">
        <f>+L15+M15</f>
        <v>0</v>
      </c>
    </row>
    <row r="16" spans="1:14" x14ac:dyDescent="0.3">
      <c r="A16" s="59"/>
      <c r="B16" s="1"/>
      <c r="C16" s="21"/>
      <c r="D16" s="22"/>
      <c r="E16" s="23">
        <v>44961</v>
      </c>
      <c r="F16" s="24"/>
      <c r="G16" s="24"/>
      <c r="H16" s="25">
        <f>+G16-F16</f>
        <v>0</v>
      </c>
      <c r="I16" s="20">
        <v>0</v>
      </c>
      <c r="J16" s="20">
        <v>0</v>
      </c>
      <c r="K16" s="1">
        <f>(B16/8/30)</f>
        <v>0</v>
      </c>
      <c r="L16" s="1">
        <f>+(I16*K16)*$L$5</f>
        <v>0</v>
      </c>
      <c r="M16" s="1">
        <f>+(J16*K16)*$M$5</f>
        <v>0</v>
      </c>
      <c r="N16" s="40">
        <f>+L16+M16</f>
        <v>0</v>
      </c>
    </row>
    <row r="17" spans="1:14" ht="28.05" customHeight="1" x14ac:dyDescent="0.3">
      <c r="A17" s="88" t="s">
        <v>44</v>
      </c>
      <c r="B17" s="89"/>
      <c r="C17" s="90" t="s">
        <v>47</v>
      </c>
      <c r="D17" s="91" t="s">
        <v>48</v>
      </c>
      <c r="E17" s="92">
        <v>44962</v>
      </c>
      <c r="F17" s="93">
        <v>0.5</v>
      </c>
      <c r="G17" s="93">
        <v>0.58333333333333337</v>
      </c>
      <c r="H17" s="94">
        <f>+G17-F17</f>
        <v>8.333333333333337E-2</v>
      </c>
      <c r="I17" s="95">
        <v>0</v>
      </c>
      <c r="J17" s="95">
        <v>0</v>
      </c>
      <c r="K17" s="89">
        <f>(B17/8/30)</f>
        <v>0</v>
      </c>
      <c r="L17" s="89">
        <f>+(I17*K17)*$L$5</f>
        <v>0</v>
      </c>
      <c r="M17" s="89">
        <f>+(J17*K17)*$M$5</f>
        <v>0</v>
      </c>
      <c r="N17" s="96">
        <f>+L17+M17</f>
        <v>0</v>
      </c>
    </row>
    <row r="18" spans="1:14" ht="28.05" customHeight="1" x14ac:dyDescent="0.3">
      <c r="A18" s="88" t="s">
        <v>3</v>
      </c>
      <c r="B18" s="89"/>
      <c r="C18" s="90" t="s">
        <v>47</v>
      </c>
      <c r="D18" s="91" t="s">
        <v>48</v>
      </c>
      <c r="E18" s="92">
        <v>44962</v>
      </c>
      <c r="F18" s="93">
        <v>0.5</v>
      </c>
      <c r="G18" s="93">
        <v>0.58333333333333337</v>
      </c>
      <c r="H18" s="97"/>
      <c r="I18" s="95"/>
      <c r="J18" s="95"/>
      <c r="K18" s="89"/>
      <c r="L18" s="89"/>
      <c r="M18" s="89"/>
      <c r="N18" s="96"/>
    </row>
    <row r="19" spans="1:14" x14ac:dyDescent="0.3">
      <c r="A19" s="98" t="s">
        <v>4</v>
      </c>
      <c r="B19" s="99"/>
      <c r="C19" s="100" t="s">
        <v>50</v>
      </c>
      <c r="D19" s="101" t="s">
        <v>42</v>
      </c>
      <c r="E19" s="102">
        <v>44963</v>
      </c>
      <c r="F19" s="103">
        <v>0.70833333333333337</v>
      </c>
      <c r="G19" s="103">
        <v>0.81944444444444453</v>
      </c>
      <c r="H19" s="104">
        <f>+G19-F19</f>
        <v>0.11111111111111116</v>
      </c>
      <c r="I19" s="105">
        <v>0</v>
      </c>
      <c r="J19" s="105">
        <v>0</v>
      </c>
      <c r="K19" s="99">
        <f>(B19/8/30)</f>
        <v>0</v>
      </c>
      <c r="L19" s="99">
        <f>+(I19*K19)*$L$5</f>
        <v>0</v>
      </c>
      <c r="M19" s="99">
        <f>+(J19*K19)*$M$5</f>
        <v>0</v>
      </c>
      <c r="N19" s="106">
        <f>+L19+M19</f>
        <v>0</v>
      </c>
    </row>
    <row r="20" spans="1:14" x14ac:dyDescent="0.3">
      <c r="A20" s="98" t="s">
        <v>7</v>
      </c>
      <c r="B20" s="99"/>
      <c r="C20" s="100" t="s">
        <v>50</v>
      </c>
      <c r="D20" s="101" t="s">
        <v>42</v>
      </c>
      <c r="E20" s="102">
        <v>44963</v>
      </c>
      <c r="F20" s="103">
        <v>0.70833333333333337</v>
      </c>
      <c r="G20" s="103">
        <v>0.81944444444444453</v>
      </c>
      <c r="H20" s="104">
        <f>+G20-F20</f>
        <v>0.11111111111111116</v>
      </c>
      <c r="I20" s="105"/>
      <c r="J20" s="105"/>
      <c r="K20" s="99"/>
      <c r="L20" s="99"/>
      <c r="M20" s="99"/>
      <c r="N20" s="106"/>
    </row>
    <row r="21" spans="1:14" x14ac:dyDescent="0.3">
      <c r="A21" s="98" t="s">
        <v>49</v>
      </c>
      <c r="B21" s="99"/>
      <c r="C21" s="100" t="s">
        <v>50</v>
      </c>
      <c r="D21" s="101" t="s">
        <v>42</v>
      </c>
      <c r="E21" s="102">
        <v>44963</v>
      </c>
      <c r="F21" s="103">
        <v>0.70833333333333337</v>
      </c>
      <c r="G21" s="103">
        <v>0.81944444444444453</v>
      </c>
      <c r="H21" s="104"/>
      <c r="I21" s="105"/>
      <c r="J21" s="105"/>
      <c r="K21" s="99"/>
      <c r="L21" s="99"/>
      <c r="M21" s="99"/>
      <c r="N21" s="106"/>
    </row>
    <row r="22" spans="1:14" ht="43.95" customHeight="1" x14ac:dyDescent="0.3">
      <c r="A22" s="107" t="s">
        <v>1</v>
      </c>
      <c r="B22" s="108"/>
      <c r="C22" s="109" t="s">
        <v>51</v>
      </c>
      <c r="D22" s="109" t="s">
        <v>43</v>
      </c>
      <c r="E22" s="110">
        <v>44964</v>
      </c>
      <c r="F22" s="111">
        <v>0.70833333333333337</v>
      </c>
      <c r="G22" s="111">
        <v>0.75</v>
      </c>
      <c r="H22" s="112">
        <f>+G22-F22</f>
        <v>4.166666666666663E-2</v>
      </c>
      <c r="I22" s="113">
        <v>0</v>
      </c>
      <c r="J22" s="113">
        <v>0</v>
      </c>
      <c r="K22" s="108">
        <f>(B22/8/30)</f>
        <v>0</v>
      </c>
      <c r="L22" s="108">
        <f>+(I22*K22)*$L$5</f>
        <v>0</v>
      </c>
      <c r="M22" s="108">
        <f>+(J22*K22)*$M$5</f>
        <v>0</v>
      </c>
      <c r="N22" s="114">
        <f>+L22+M22</f>
        <v>0</v>
      </c>
    </row>
    <row r="23" spans="1:14" ht="43.95" customHeight="1" x14ac:dyDescent="0.3">
      <c r="A23" s="107" t="s">
        <v>6</v>
      </c>
      <c r="B23" s="108"/>
      <c r="C23" s="109" t="s">
        <v>51</v>
      </c>
      <c r="D23" s="109" t="s">
        <v>43</v>
      </c>
      <c r="E23" s="110">
        <v>44964</v>
      </c>
      <c r="F23" s="111">
        <v>0.70833333333333337</v>
      </c>
      <c r="G23" s="111">
        <v>0.75</v>
      </c>
      <c r="H23" s="112"/>
      <c r="I23" s="113"/>
      <c r="J23" s="113"/>
      <c r="K23" s="108"/>
      <c r="L23" s="108"/>
      <c r="M23" s="108"/>
      <c r="N23" s="114"/>
    </row>
    <row r="24" spans="1:14" ht="43.95" customHeight="1" x14ac:dyDescent="0.3">
      <c r="A24" s="107" t="s">
        <v>7</v>
      </c>
      <c r="B24" s="108"/>
      <c r="C24" s="109" t="s">
        <v>51</v>
      </c>
      <c r="D24" s="109" t="s">
        <v>43</v>
      </c>
      <c r="E24" s="110">
        <v>44964</v>
      </c>
      <c r="F24" s="111">
        <v>0.70833333333333337</v>
      </c>
      <c r="G24" s="111">
        <v>0.75</v>
      </c>
      <c r="H24" s="112"/>
      <c r="I24" s="113"/>
      <c r="J24" s="113"/>
      <c r="K24" s="108"/>
      <c r="L24" s="108"/>
      <c r="M24" s="108"/>
      <c r="N24" s="114"/>
    </row>
    <row r="25" spans="1:14" ht="43.95" customHeight="1" x14ac:dyDescent="0.3">
      <c r="A25" s="107" t="s">
        <v>49</v>
      </c>
      <c r="B25" s="108"/>
      <c r="C25" s="109" t="s">
        <v>51</v>
      </c>
      <c r="D25" s="109" t="s">
        <v>43</v>
      </c>
      <c r="E25" s="110">
        <v>44964</v>
      </c>
      <c r="F25" s="111">
        <v>0.70833333333333337</v>
      </c>
      <c r="G25" s="111">
        <v>0.75</v>
      </c>
      <c r="H25" s="112"/>
      <c r="I25" s="113"/>
      <c r="J25" s="113"/>
      <c r="K25" s="108"/>
      <c r="L25" s="108"/>
      <c r="M25" s="108"/>
      <c r="N25" s="114"/>
    </row>
    <row r="26" spans="1:14" ht="43.95" customHeight="1" x14ac:dyDescent="0.3">
      <c r="A26" s="107" t="s">
        <v>8</v>
      </c>
      <c r="B26" s="108"/>
      <c r="C26" s="109" t="s">
        <v>51</v>
      </c>
      <c r="D26" s="109" t="s">
        <v>43</v>
      </c>
      <c r="E26" s="110">
        <v>44964</v>
      </c>
      <c r="F26" s="111">
        <v>0.70833333333333337</v>
      </c>
      <c r="G26" s="111">
        <v>0.75</v>
      </c>
      <c r="H26" s="112"/>
      <c r="I26" s="113"/>
      <c r="J26" s="113"/>
      <c r="K26" s="108"/>
      <c r="L26" s="108"/>
      <c r="M26" s="108"/>
      <c r="N26" s="114"/>
    </row>
    <row r="27" spans="1:14" ht="28.8" x14ac:dyDescent="0.3">
      <c r="A27" s="78" t="s">
        <v>8</v>
      </c>
      <c r="B27" s="79"/>
      <c r="C27" s="115" t="s">
        <v>52</v>
      </c>
      <c r="D27" s="116" t="s">
        <v>53</v>
      </c>
      <c r="E27" s="82">
        <v>44965</v>
      </c>
      <c r="F27" s="83">
        <v>0.70833333333333337</v>
      </c>
      <c r="G27" s="83">
        <v>0.79166666666666663</v>
      </c>
      <c r="H27" s="84">
        <f>+G27-F27</f>
        <v>8.3333333333333259E-2</v>
      </c>
      <c r="I27" s="85">
        <v>0</v>
      </c>
      <c r="J27" s="85">
        <v>0</v>
      </c>
      <c r="K27" s="79">
        <f>(B27/8/30)</f>
        <v>0</v>
      </c>
      <c r="L27" s="79">
        <f>+(I27*K27)*$L$5</f>
        <v>0</v>
      </c>
      <c r="M27" s="79">
        <f>+(J27*K27)*$M$5</f>
        <v>0</v>
      </c>
      <c r="N27" s="86">
        <f>+L27+M27</f>
        <v>0</v>
      </c>
    </row>
    <row r="28" spans="1:14" ht="28.8" x14ac:dyDescent="0.3">
      <c r="A28" s="78" t="s">
        <v>10</v>
      </c>
      <c r="B28" s="79"/>
      <c r="C28" s="115" t="s">
        <v>52</v>
      </c>
      <c r="D28" s="116" t="s">
        <v>53</v>
      </c>
      <c r="E28" s="82">
        <v>44965</v>
      </c>
      <c r="F28" s="83">
        <v>0.70833333333333337</v>
      </c>
      <c r="G28" s="83">
        <v>0.79166666666666663</v>
      </c>
      <c r="H28" s="84"/>
      <c r="I28" s="85"/>
      <c r="J28" s="85"/>
      <c r="K28" s="79"/>
      <c r="L28" s="79"/>
      <c r="M28" s="79"/>
      <c r="N28" s="86"/>
    </row>
    <row r="29" spans="1:14" ht="28.8" x14ac:dyDescent="0.3">
      <c r="A29" s="78" t="s">
        <v>9</v>
      </c>
      <c r="B29" s="79"/>
      <c r="C29" s="115" t="s">
        <v>52</v>
      </c>
      <c r="D29" s="116" t="s">
        <v>53</v>
      </c>
      <c r="E29" s="82">
        <v>44965</v>
      </c>
      <c r="F29" s="83">
        <v>0.70833333333333337</v>
      </c>
      <c r="G29" s="83">
        <v>0.79166666666666663</v>
      </c>
      <c r="H29" s="84"/>
      <c r="I29" s="85"/>
      <c r="J29" s="85"/>
      <c r="K29" s="79"/>
      <c r="L29" s="79"/>
      <c r="M29" s="79"/>
      <c r="N29" s="86"/>
    </row>
    <row r="30" spans="1:14" ht="43.2" x14ac:dyDescent="0.3">
      <c r="A30" s="88" t="s">
        <v>8</v>
      </c>
      <c r="B30" s="89"/>
      <c r="C30" s="117" t="s">
        <v>54</v>
      </c>
      <c r="D30" s="118" t="s">
        <v>42</v>
      </c>
      <c r="E30" s="92">
        <v>44966</v>
      </c>
      <c r="F30" s="93">
        <v>0.70833333333333337</v>
      </c>
      <c r="G30" s="93">
        <v>0.77777777777777779</v>
      </c>
      <c r="H30" s="94">
        <f>+G30-F30</f>
        <v>6.944444444444442E-2</v>
      </c>
      <c r="I30" s="95">
        <v>0</v>
      </c>
      <c r="J30" s="95">
        <v>0</v>
      </c>
      <c r="K30" s="89">
        <f>(B30/8/30)</f>
        <v>0</v>
      </c>
      <c r="L30" s="89">
        <f>+(I30*K30)*$L$5</f>
        <v>0</v>
      </c>
      <c r="M30" s="89">
        <f>+(J30*K30)*$M$5</f>
        <v>0</v>
      </c>
      <c r="N30" s="96">
        <f>+L30+M30</f>
        <v>0</v>
      </c>
    </row>
    <row r="31" spans="1:14" ht="43.2" x14ac:dyDescent="0.3">
      <c r="A31" s="88" t="s">
        <v>10</v>
      </c>
      <c r="B31" s="89"/>
      <c r="C31" s="117" t="s">
        <v>54</v>
      </c>
      <c r="D31" s="118" t="s">
        <v>42</v>
      </c>
      <c r="E31" s="92">
        <v>44966</v>
      </c>
      <c r="F31" s="93">
        <v>0.70833333333333337</v>
      </c>
      <c r="G31" s="93">
        <v>0.77777777777777779</v>
      </c>
      <c r="H31" s="94"/>
      <c r="I31" s="95"/>
      <c r="J31" s="95"/>
      <c r="K31" s="89"/>
      <c r="L31" s="89"/>
      <c r="M31" s="89"/>
      <c r="N31" s="96"/>
    </row>
    <row r="32" spans="1:14" ht="43.2" x14ac:dyDescent="0.3">
      <c r="A32" s="88" t="s">
        <v>49</v>
      </c>
      <c r="B32" s="89"/>
      <c r="C32" s="117" t="s">
        <v>54</v>
      </c>
      <c r="D32" s="118" t="s">
        <v>42</v>
      </c>
      <c r="E32" s="92">
        <v>44966</v>
      </c>
      <c r="F32" s="93">
        <v>0.70833333333333337</v>
      </c>
      <c r="G32" s="93">
        <v>0.77777777777777779</v>
      </c>
      <c r="H32" s="94"/>
      <c r="I32" s="95"/>
      <c r="J32" s="95"/>
      <c r="K32" s="89"/>
      <c r="L32" s="89"/>
      <c r="M32" s="89"/>
      <c r="N32" s="96"/>
    </row>
    <row r="33" spans="1:14" x14ac:dyDescent="0.3">
      <c r="A33" s="59"/>
      <c r="B33" s="1"/>
      <c r="C33" s="26"/>
      <c r="D33" s="26"/>
      <c r="E33" s="23">
        <v>44967</v>
      </c>
      <c r="F33" s="24"/>
      <c r="G33" s="24"/>
      <c r="H33" s="25">
        <f>+G33-F33</f>
        <v>0</v>
      </c>
      <c r="I33" s="20">
        <v>0</v>
      </c>
      <c r="J33" s="20">
        <v>0</v>
      </c>
      <c r="K33" s="1">
        <f>(B33/8/30)</f>
        <v>0</v>
      </c>
      <c r="L33" s="1">
        <f>+(I33*K33)*$L$5</f>
        <v>0</v>
      </c>
      <c r="M33" s="1">
        <f>+(J33*K33)*$M$5</f>
        <v>0</v>
      </c>
      <c r="N33" s="40">
        <f>+L33+M33</f>
        <v>0</v>
      </c>
    </row>
    <row r="34" spans="1:14" x14ac:dyDescent="0.3">
      <c r="A34" s="59"/>
      <c r="B34" s="1"/>
      <c r="C34" s="26"/>
      <c r="D34" s="26"/>
      <c r="E34" s="23">
        <v>44968</v>
      </c>
      <c r="F34" s="24"/>
      <c r="G34" s="24"/>
      <c r="H34" s="25">
        <f>+G34-F34</f>
        <v>0</v>
      </c>
      <c r="I34" s="20">
        <v>0</v>
      </c>
      <c r="J34" s="20">
        <v>0</v>
      </c>
      <c r="K34" s="1">
        <f>(B34/8/30)</f>
        <v>0</v>
      </c>
      <c r="L34" s="1">
        <f>+(I34*K34)*$L$5</f>
        <v>0</v>
      </c>
      <c r="M34" s="1">
        <f>+(J34*K34)*$M$5</f>
        <v>0</v>
      </c>
      <c r="N34" s="40">
        <f>+L34+M34</f>
        <v>0</v>
      </c>
    </row>
    <row r="35" spans="1:14" ht="28.8" x14ac:dyDescent="0.3">
      <c r="A35" s="98" t="s">
        <v>8</v>
      </c>
      <c r="B35" s="99"/>
      <c r="C35" s="119" t="s">
        <v>55</v>
      </c>
      <c r="D35" s="101" t="s">
        <v>53</v>
      </c>
      <c r="E35" s="102">
        <v>44969</v>
      </c>
      <c r="F35" s="103">
        <v>0.375</v>
      </c>
      <c r="G35" s="103">
        <v>0.66666666666666663</v>
      </c>
      <c r="H35" s="104">
        <f>+G35-F35</f>
        <v>0.29166666666666663</v>
      </c>
      <c r="I35" s="105">
        <v>0</v>
      </c>
      <c r="J35" s="105">
        <v>0</v>
      </c>
      <c r="K35" s="99">
        <f>(B35/8/30)</f>
        <v>0</v>
      </c>
      <c r="L35" s="99">
        <f>+(I35*K35)*$L$5</f>
        <v>0</v>
      </c>
      <c r="M35" s="99">
        <f>+(J35*K35)*$M$5</f>
        <v>0</v>
      </c>
      <c r="N35" s="106">
        <f>+L35+M35</f>
        <v>0</v>
      </c>
    </row>
    <row r="36" spans="1:14" ht="28.8" x14ac:dyDescent="0.3">
      <c r="A36" s="98" t="s">
        <v>9</v>
      </c>
      <c r="B36" s="99"/>
      <c r="C36" s="119" t="s">
        <v>55</v>
      </c>
      <c r="D36" s="101" t="s">
        <v>53</v>
      </c>
      <c r="E36" s="102">
        <v>44969</v>
      </c>
      <c r="F36" s="103">
        <v>0.375</v>
      </c>
      <c r="G36" s="103">
        <v>0.66666666666666663</v>
      </c>
      <c r="H36" s="104"/>
      <c r="I36" s="105"/>
      <c r="J36" s="105"/>
      <c r="K36" s="99"/>
      <c r="L36" s="99"/>
      <c r="M36" s="99"/>
      <c r="N36" s="106"/>
    </row>
    <row r="37" spans="1:14" ht="28.8" x14ac:dyDescent="0.3">
      <c r="A37" s="98" t="s">
        <v>2</v>
      </c>
      <c r="B37" s="99"/>
      <c r="C37" s="119" t="s">
        <v>55</v>
      </c>
      <c r="D37" s="101" t="s">
        <v>53</v>
      </c>
      <c r="E37" s="102">
        <v>44969</v>
      </c>
      <c r="F37" s="103">
        <v>0.375</v>
      </c>
      <c r="G37" s="103">
        <v>0.66666666666666663</v>
      </c>
      <c r="H37" s="104"/>
      <c r="I37" s="105"/>
      <c r="J37" s="105"/>
      <c r="K37" s="99"/>
      <c r="L37" s="99"/>
      <c r="M37" s="99"/>
      <c r="N37" s="106"/>
    </row>
    <row r="38" spans="1:14" ht="28.8" x14ac:dyDescent="0.3">
      <c r="A38" s="98" t="s">
        <v>7</v>
      </c>
      <c r="B38" s="99"/>
      <c r="C38" s="119" t="s">
        <v>55</v>
      </c>
      <c r="D38" s="101" t="s">
        <v>53</v>
      </c>
      <c r="E38" s="102">
        <v>44969</v>
      </c>
      <c r="F38" s="103">
        <v>0.375</v>
      </c>
      <c r="G38" s="103">
        <v>0.66666666666666663</v>
      </c>
      <c r="H38" s="104"/>
      <c r="I38" s="105"/>
      <c r="J38" s="105"/>
      <c r="K38" s="99"/>
      <c r="L38" s="99"/>
      <c r="M38" s="99"/>
      <c r="N38" s="106"/>
    </row>
    <row r="39" spans="1:14" x14ac:dyDescent="0.3">
      <c r="B39" s="1"/>
      <c r="C39" s="26"/>
      <c r="D39" s="26"/>
      <c r="E39" s="23">
        <v>44970</v>
      </c>
      <c r="F39" s="24"/>
      <c r="G39" s="24"/>
      <c r="H39" s="25">
        <f>+G39-F39</f>
        <v>0</v>
      </c>
      <c r="I39" s="20">
        <v>0</v>
      </c>
      <c r="J39" s="20">
        <v>0</v>
      </c>
      <c r="K39" s="1">
        <f>(B39/8/30)</f>
        <v>0</v>
      </c>
      <c r="L39" s="1">
        <f>+(I39*K39)*$L$5</f>
        <v>0</v>
      </c>
      <c r="M39" s="1">
        <f>+(J39*K39)*$M$5</f>
        <v>0</v>
      </c>
      <c r="N39" s="40">
        <f>+L39+M39</f>
        <v>0</v>
      </c>
    </row>
    <row r="40" spans="1:14" x14ac:dyDescent="0.3">
      <c r="A40" s="107" t="s">
        <v>3</v>
      </c>
      <c r="B40" s="108"/>
      <c r="C40" s="120" t="s">
        <v>56</v>
      </c>
      <c r="D40" s="120" t="s">
        <v>46</v>
      </c>
      <c r="E40" s="110">
        <v>44971</v>
      </c>
      <c r="F40" s="111">
        <v>0.70833333333333337</v>
      </c>
      <c r="G40" s="111">
        <v>0.77777777777777779</v>
      </c>
      <c r="H40" s="112">
        <f>+G40-F40</f>
        <v>6.944444444444442E-2</v>
      </c>
      <c r="I40" s="113">
        <v>0</v>
      </c>
      <c r="J40" s="113">
        <v>0</v>
      </c>
      <c r="K40" s="108">
        <f>(B40/8/30)</f>
        <v>0</v>
      </c>
      <c r="L40" s="108">
        <f>+(I40*K40)*$L$5</f>
        <v>0</v>
      </c>
      <c r="M40" s="108">
        <f>+(J40*K40)*$M$5</f>
        <v>0</v>
      </c>
      <c r="N40" s="114">
        <f>+L40+M40</f>
        <v>0</v>
      </c>
    </row>
    <row r="41" spans="1:14" x14ac:dyDescent="0.3">
      <c r="A41" s="107" t="s">
        <v>44</v>
      </c>
      <c r="B41" s="108"/>
      <c r="C41" s="120" t="s">
        <v>56</v>
      </c>
      <c r="D41" s="120" t="s">
        <v>46</v>
      </c>
      <c r="E41" s="110">
        <v>44971</v>
      </c>
      <c r="F41" s="111">
        <v>0.70833333333333337</v>
      </c>
      <c r="G41" s="111">
        <v>0.77777777777777779</v>
      </c>
      <c r="H41" s="112"/>
      <c r="I41" s="113"/>
      <c r="J41" s="113"/>
      <c r="K41" s="108"/>
      <c r="L41" s="108"/>
      <c r="M41" s="108"/>
      <c r="N41" s="114"/>
    </row>
    <row r="42" spans="1:14" ht="28.8" x14ac:dyDescent="0.3">
      <c r="A42" s="107" t="s">
        <v>10</v>
      </c>
      <c r="B42" s="108"/>
      <c r="C42" s="109" t="s">
        <v>57</v>
      </c>
      <c r="D42" s="120" t="s">
        <v>42</v>
      </c>
      <c r="E42" s="110">
        <v>44971</v>
      </c>
      <c r="F42" s="111">
        <v>0.70833333333333337</v>
      </c>
      <c r="G42" s="111">
        <v>0.77777777777777779</v>
      </c>
      <c r="H42" s="112"/>
      <c r="I42" s="113"/>
      <c r="J42" s="113"/>
      <c r="K42" s="108"/>
      <c r="L42" s="108"/>
      <c r="M42" s="108"/>
      <c r="N42" s="114"/>
    </row>
    <row r="43" spans="1:14" ht="28.8" x14ac:dyDescent="0.3">
      <c r="A43" s="107" t="s">
        <v>9</v>
      </c>
      <c r="B43" s="108"/>
      <c r="C43" s="109" t="s">
        <v>57</v>
      </c>
      <c r="D43" s="120" t="s">
        <v>42</v>
      </c>
      <c r="E43" s="110">
        <v>44971</v>
      </c>
      <c r="F43" s="111">
        <v>0.70833333333333337</v>
      </c>
      <c r="G43" s="111">
        <v>0.77777777777777779</v>
      </c>
      <c r="H43" s="112"/>
      <c r="I43" s="113"/>
      <c r="J43" s="113"/>
      <c r="K43" s="108"/>
      <c r="L43" s="108"/>
      <c r="M43" s="108"/>
      <c r="N43" s="114"/>
    </row>
    <row r="44" spans="1:14" ht="28.8" x14ac:dyDescent="0.3">
      <c r="A44" s="107" t="s">
        <v>6</v>
      </c>
      <c r="B44" s="108"/>
      <c r="C44" s="109" t="s">
        <v>57</v>
      </c>
      <c r="D44" s="120" t="s">
        <v>42</v>
      </c>
      <c r="E44" s="110">
        <v>44971</v>
      </c>
      <c r="F44" s="111">
        <v>0.70833333333333337</v>
      </c>
      <c r="G44" s="111">
        <v>0.77777777777777779</v>
      </c>
      <c r="H44" s="112"/>
      <c r="I44" s="113"/>
      <c r="J44" s="113"/>
      <c r="K44" s="108"/>
      <c r="L44" s="108"/>
      <c r="M44" s="108"/>
      <c r="N44" s="114"/>
    </row>
    <row r="45" spans="1:14" ht="28.8" x14ac:dyDescent="0.3">
      <c r="A45" s="107" t="s">
        <v>7</v>
      </c>
      <c r="B45" s="108"/>
      <c r="C45" s="109" t="s">
        <v>57</v>
      </c>
      <c r="D45" s="120" t="s">
        <v>42</v>
      </c>
      <c r="E45" s="110">
        <v>44971</v>
      </c>
      <c r="F45" s="111">
        <v>0.70833333333333337</v>
      </c>
      <c r="G45" s="111">
        <v>0.77777777777777779</v>
      </c>
      <c r="H45" s="112"/>
      <c r="I45" s="113"/>
      <c r="J45" s="113"/>
      <c r="K45" s="108"/>
      <c r="L45" s="108"/>
      <c r="M45" s="108"/>
      <c r="N45" s="114"/>
    </row>
    <row r="46" spans="1:14" ht="57.6" x14ac:dyDescent="0.3">
      <c r="A46" s="78" t="s">
        <v>3</v>
      </c>
      <c r="B46" s="79"/>
      <c r="C46" s="115" t="s">
        <v>58</v>
      </c>
      <c r="D46" s="116" t="s">
        <v>61</v>
      </c>
      <c r="E46" s="82">
        <v>44972</v>
      </c>
      <c r="F46" s="83">
        <v>0.70833333333333337</v>
      </c>
      <c r="G46" s="83">
        <v>0.83333333333333337</v>
      </c>
      <c r="H46" s="84">
        <f>+G46-F46</f>
        <v>0.125</v>
      </c>
      <c r="I46" s="85">
        <v>0</v>
      </c>
      <c r="J46" s="85">
        <v>0</v>
      </c>
      <c r="K46" s="79">
        <f>(B46/8/30)</f>
        <v>0</v>
      </c>
      <c r="L46" s="79">
        <f>+(I46*K46)*$L$5</f>
        <v>0</v>
      </c>
      <c r="M46" s="79">
        <f>+(J46*K46)*$M$5</f>
        <v>0</v>
      </c>
      <c r="N46" s="86">
        <f>+L46+M46</f>
        <v>0</v>
      </c>
    </row>
    <row r="47" spans="1:14" ht="57.6" x14ac:dyDescent="0.3">
      <c r="A47" s="78" t="s">
        <v>44</v>
      </c>
      <c r="B47" s="79"/>
      <c r="C47" s="115" t="s">
        <v>58</v>
      </c>
      <c r="D47" s="116" t="s">
        <v>61</v>
      </c>
      <c r="E47" s="82">
        <v>44972</v>
      </c>
      <c r="F47" s="83">
        <v>0.70833333333333337</v>
      </c>
      <c r="G47" s="83">
        <v>0.83333333333333337</v>
      </c>
      <c r="H47" s="84"/>
      <c r="I47" s="85"/>
      <c r="J47" s="85"/>
      <c r="K47" s="79"/>
      <c r="L47" s="79"/>
      <c r="M47" s="79"/>
      <c r="N47" s="86"/>
    </row>
    <row r="48" spans="1:14" ht="57.6" x14ac:dyDescent="0.3">
      <c r="A48" s="78" t="s">
        <v>10</v>
      </c>
      <c r="B48" s="79"/>
      <c r="C48" s="115" t="s">
        <v>58</v>
      </c>
      <c r="D48" s="116" t="s">
        <v>61</v>
      </c>
      <c r="E48" s="82">
        <v>44972</v>
      </c>
      <c r="F48" s="83">
        <v>0.70833333333333337</v>
      </c>
      <c r="G48" s="83">
        <v>0.83333333333333337</v>
      </c>
      <c r="H48" s="84"/>
      <c r="I48" s="85"/>
      <c r="J48" s="85"/>
      <c r="K48" s="79"/>
      <c r="L48" s="79"/>
      <c r="M48" s="79"/>
      <c r="N48" s="86"/>
    </row>
    <row r="49" spans="1:14" ht="57.6" x14ac:dyDescent="0.3">
      <c r="A49" s="78" t="s">
        <v>9</v>
      </c>
      <c r="B49" s="79"/>
      <c r="C49" s="115" t="s">
        <v>58</v>
      </c>
      <c r="D49" s="116" t="s">
        <v>61</v>
      </c>
      <c r="E49" s="82">
        <v>44972</v>
      </c>
      <c r="F49" s="83">
        <v>0.70833333333333337</v>
      </c>
      <c r="G49" s="83">
        <v>0.83333333333333337</v>
      </c>
      <c r="H49" s="84"/>
      <c r="I49" s="85"/>
      <c r="J49" s="85"/>
      <c r="K49" s="79"/>
      <c r="L49" s="79"/>
      <c r="M49" s="79"/>
      <c r="N49" s="86"/>
    </row>
    <row r="50" spans="1:14" ht="57.6" x14ac:dyDescent="0.3">
      <c r="A50" s="78" t="s">
        <v>6</v>
      </c>
      <c r="B50" s="79"/>
      <c r="C50" s="115" t="s">
        <v>58</v>
      </c>
      <c r="D50" s="116" t="s">
        <v>61</v>
      </c>
      <c r="E50" s="82">
        <v>44972</v>
      </c>
      <c r="F50" s="83">
        <v>0.70833333333333337</v>
      </c>
      <c r="G50" s="83">
        <v>0.83333333333333337</v>
      </c>
      <c r="H50" s="84"/>
      <c r="I50" s="85"/>
      <c r="J50" s="85"/>
      <c r="K50" s="79"/>
      <c r="L50" s="79"/>
      <c r="M50" s="79"/>
      <c r="N50" s="86"/>
    </row>
    <row r="51" spans="1:14" ht="57.6" x14ac:dyDescent="0.3">
      <c r="A51" s="78" t="s">
        <v>7</v>
      </c>
      <c r="B51" s="79"/>
      <c r="C51" s="115" t="s">
        <v>58</v>
      </c>
      <c r="D51" s="116" t="s">
        <v>61</v>
      </c>
      <c r="E51" s="82">
        <v>44972</v>
      </c>
      <c r="F51" s="83">
        <v>0.70833333333333337</v>
      </c>
      <c r="G51" s="83">
        <v>0.83333333333333337</v>
      </c>
      <c r="H51" s="84"/>
      <c r="I51" s="85"/>
      <c r="J51" s="85"/>
      <c r="K51" s="79"/>
      <c r="L51" s="79"/>
      <c r="M51" s="79"/>
      <c r="N51" s="86"/>
    </row>
    <row r="52" spans="1:14" x14ac:dyDescent="0.3">
      <c r="A52" s="59"/>
      <c r="B52" s="1"/>
      <c r="C52" s="38"/>
      <c r="D52" s="26"/>
      <c r="E52" s="23">
        <v>44973</v>
      </c>
      <c r="F52" s="24"/>
      <c r="G52" s="24"/>
      <c r="H52" s="25">
        <f>+G52-F52</f>
        <v>0</v>
      </c>
      <c r="I52" s="20">
        <v>0</v>
      </c>
      <c r="J52" s="20">
        <v>0</v>
      </c>
      <c r="K52" s="1">
        <f>(B52/8/30)</f>
        <v>0</v>
      </c>
      <c r="L52" s="1">
        <f>+(I52*K52)*$L$5</f>
        <v>0</v>
      </c>
      <c r="M52" s="1">
        <f>+(J52*K52)*$M$5</f>
        <v>0</v>
      </c>
      <c r="N52" s="40">
        <f>+L52+M52</f>
        <v>0</v>
      </c>
    </row>
    <row r="53" spans="1:14" x14ac:dyDescent="0.3">
      <c r="A53" s="59"/>
      <c r="B53" s="1"/>
      <c r="C53" s="38"/>
      <c r="D53" s="26"/>
      <c r="E53" s="23">
        <v>44974</v>
      </c>
      <c r="F53" s="24"/>
      <c r="G53" s="24"/>
      <c r="H53" s="25">
        <f>+G53-F53</f>
        <v>0</v>
      </c>
      <c r="I53" s="20">
        <v>0</v>
      </c>
      <c r="J53" s="20">
        <v>0</v>
      </c>
      <c r="K53" s="1">
        <f>(B53/8/30)</f>
        <v>0</v>
      </c>
      <c r="L53" s="1">
        <f>+(I53*K53)*$L$5</f>
        <v>0</v>
      </c>
      <c r="M53" s="1">
        <f>+(J53*K53)*$M$5</f>
        <v>0</v>
      </c>
      <c r="N53" s="40">
        <f>+L53+M53</f>
        <v>0</v>
      </c>
    </row>
    <row r="54" spans="1:14" ht="28.8" x14ac:dyDescent="0.3">
      <c r="A54" s="88" t="s">
        <v>1</v>
      </c>
      <c r="B54" s="89"/>
      <c r="C54" s="91" t="s">
        <v>60</v>
      </c>
      <c r="D54" s="118" t="s">
        <v>62</v>
      </c>
      <c r="E54" s="92">
        <v>44975</v>
      </c>
      <c r="F54" s="93">
        <v>0.625</v>
      </c>
      <c r="G54" s="93">
        <v>0.75</v>
      </c>
      <c r="H54" s="94">
        <f>+G54-F54</f>
        <v>0.125</v>
      </c>
      <c r="I54" s="95">
        <v>0</v>
      </c>
      <c r="J54" s="95">
        <v>0</v>
      </c>
      <c r="K54" s="89">
        <f>(B54/8/30)</f>
        <v>0</v>
      </c>
      <c r="L54" s="89">
        <f>+(I54*K54)*$L$5</f>
        <v>0</v>
      </c>
      <c r="M54" s="89">
        <f>+(J54*K54)*$M$5</f>
        <v>0</v>
      </c>
      <c r="N54" s="96">
        <f>+L54+M54</f>
        <v>0</v>
      </c>
    </row>
    <row r="55" spans="1:14" ht="28.8" x14ac:dyDescent="0.3">
      <c r="A55" s="88" t="s">
        <v>2</v>
      </c>
      <c r="B55" s="89"/>
      <c r="C55" s="91" t="s">
        <v>60</v>
      </c>
      <c r="D55" s="118" t="s">
        <v>48</v>
      </c>
      <c r="E55" s="92">
        <v>44975</v>
      </c>
      <c r="F55" s="93">
        <v>0.625</v>
      </c>
      <c r="G55" s="93">
        <v>0.75</v>
      </c>
      <c r="H55" s="94">
        <f>H54</f>
        <v>0.125</v>
      </c>
      <c r="I55" s="95"/>
      <c r="J55" s="95"/>
      <c r="K55" s="89"/>
      <c r="L55" s="89"/>
      <c r="M55" s="89"/>
      <c r="N55" s="96"/>
    </row>
    <row r="56" spans="1:14" ht="43.2" x14ac:dyDescent="0.3">
      <c r="A56" s="88" t="s">
        <v>6</v>
      </c>
      <c r="B56" s="89"/>
      <c r="C56" s="91" t="s">
        <v>59</v>
      </c>
      <c r="D56" s="118" t="s">
        <v>61</v>
      </c>
      <c r="E56" s="92">
        <v>44975</v>
      </c>
      <c r="F56" s="93">
        <v>0.625</v>
      </c>
      <c r="G56" s="93">
        <v>0.70833333333333337</v>
      </c>
      <c r="H56" s="94">
        <f>H55</f>
        <v>0.125</v>
      </c>
      <c r="I56" s="95"/>
      <c r="J56" s="95"/>
      <c r="K56" s="89"/>
      <c r="L56" s="89"/>
      <c r="M56" s="89"/>
      <c r="N56" s="96"/>
    </row>
    <row r="57" spans="1:14" ht="43.2" x14ac:dyDescent="0.3">
      <c r="A57" s="88" t="s">
        <v>7</v>
      </c>
      <c r="B57" s="89"/>
      <c r="C57" s="91" t="s">
        <v>59</v>
      </c>
      <c r="D57" s="118" t="s">
        <v>61</v>
      </c>
      <c r="E57" s="92">
        <v>44975</v>
      </c>
      <c r="F57" s="93">
        <v>0.625</v>
      </c>
      <c r="G57" s="93">
        <v>0.70833333333333337</v>
      </c>
      <c r="H57" s="94">
        <f>H55</f>
        <v>0.125</v>
      </c>
      <c r="I57" s="95"/>
      <c r="J57" s="95"/>
      <c r="K57" s="89"/>
      <c r="L57" s="89"/>
      <c r="M57" s="89"/>
      <c r="N57" s="96"/>
    </row>
    <row r="58" spans="1:14" ht="43.2" x14ac:dyDescent="0.3">
      <c r="A58" s="88" t="s">
        <v>9</v>
      </c>
      <c r="B58" s="89"/>
      <c r="C58" s="91" t="s">
        <v>59</v>
      </c>
      <c r="D58" s="118" t="s">
        <v>61</v>
      </c>
      <c r="E58" s="92">
        <v>44975</v>
      </c>
      <c r="F58" s="93">
        <v>0.625</v>
      </c>
      <c r="G58" s="93">
        <v>0.70833333333333337</v>
      </c>
      <c r="H58" s="94"/>
      <c r="I58" s="95"/>
      <c r="J58" s="95"/>
      <c r="K58" s="89"/>
      <c r="L58" s="89"/>
      <c r="M58" s="89"/>
      <c r="N58" s="96"/>
    </row>
    <row r="59" spans="1:14" ht="43.2" x14ac:dyDescent="0.3">
      <c r="A59" s="88" t="s">
        <v>10</v>
      </c>
      <c r="B59" s="89"/>
      <c r="C59" s="91" t="s">
        <v>59</v>
      </c>
      <c r="D59" s="118" t="s">
        <v>61</v>
      </c>
      <c r="E59" s="92">
        <v>44975</v>
      </c>
      <c r="F59" s="93">
        <v>0.625</v>
      </c>
      <c r="G59" s="93">
        <v>0.70833333333333337</v>
      </c>
      <c r="H59" s="94"/>
      <c r="I59" s="95"/>
      <c r="J59" s="95"/>
      <c r="K59" s="89"/>
      <c r="L59" s="89"/>
      <c r="M59" s="89"/>
      <c r="N59" s="96"/>
    </row>
    <row r="60" spans="1:14" ht="43.2" x14ac:dyDescent="0.3">
      <c r="A60" s="98" t="s">
        <v>7</v>
      </c>
      <c r="B60" s="99"/>
      <c r="C60" s="121" t="s">
        <v>63</v>
      </c>
      <c r="D60" s="119" t="s">
        <v>64</v>
      </c>
      <c r="E60" s="102">
        <v>44976</v>
      </c>
      <c r="F60" s="103">
        <v>0.41666666666666669</v>
      </c>
      <c r="G60" s="103">
        <v>0.625</v>
      </c>
      <c r="H60" s="104">
        <f>+G60-F60</f>
        <v>0.20833333333333331</v>
      </c>
      <c r="I60" s="105">
        <v>0</v>
      </c>
      <c r="J60" s="105">
        <v>0</v>
      </c>
      <c r="K60" s="99">
        <f>(B60/8/30)</f>
        <v>0</v>
      </c>
      <c r="L60" s="99">
        <f>+(I60*K60)*$L$5</f>
        <v>0</v>
      </c>
      <c r="M60" s="99">
        <f>+(J60*K60)*$M$5</f>
        <v>0</v>
      </c>
      <c r="N60" s="106">
        <f>+L60+M60</f>
        <v>0</v>
      </c>
    </row>
    <row r="61" spans="1:14" ht="28.8" x14ac:dyDescent="0.3">
      <c r="A61" s="98" t="s">
        <v>7</v>
      </c>
      <c r="B61" s="99"/>
      <c r="C61" s="121" t="s">
        <v>63</v>
      </c>
      <c r="D61" s="122" t="s">
        <v>64</v>
      </c>
      <c r="E61" s="102">
        <v>44976</v>
      </c>
      <c r="F61" s="103">
        <v>0.41666666666666669</v>
      </c>
      <c r="G61" s="103">
        <v>0.625</v>
      </c>
      <c r="H61" s="104">
        <f>+G61-F61</f>
        <v>0.20833333333333331</v>
      </c>
      <c r="I61" s="105"/>
      <c r="J61" s="105"/>
      <c r="K61" s="99"/>
      <c r="L61" s="99"/>
      <c r="M61" s="99"/>
      <c r="N61" s="106"/>
    </row>
    <row r="62" spans="1:14" x14ac:dyDescent="0.3">
      <c r="B62" s="1"/>
      <c r="C62" s="37"/>
      <c r="D62" s="26"/>
      <c r="E62" s="23">
        <v>44977</v>
      </c>
      <c r="F62" s="24"/>
      <c r="G62" s="24"/>
      <c r="H62" s="25">
        <f>+G62-F62</f>
        <v>0</v>
      </c>
      <c r="I62" s="20">
        <v>0</v>
      </c>
      <c r="J62" s="20">
        <v>0</v>
      </c>
      <c r="K62" s="1">
        <f>(B62/8/30)</f>
        <v>0</v>
      </c>
      <c r="L62" s="1">
        <f>+(I62*K62)*$L$5</f>
        <v>0</v>
      </c>
      <c r="M62" s="1">
        <f>+(J62*K62)*$M$5</f>
        <v>0</v>
      </c>
      <c r="N62" s="40">
        <f>+L62+M62</f>
        <v>0</v>
      </c>
    </row>
    <row r="63" spans="1:14" x14ac:dyDescent="0.3">
      <c r="A63" s="123"/>
      <c r="B63" s="1"/>
      <c r="C63" s="37"/>
      <c r="D63" s="26"/>
      <c r="E63" s="23">
        <v>44978</v>
      </c>
      <c r="F63" s="24"/>
      <c r="G63" s="24"/>
      <c r="H63" s="25">
        <f>+G63-F63</f>
        <v>0</v>
      </c>
      <c r="I63" s="20">
        <v>0</v>
      </c>
      <c r="J63" s="20">
        <v>0</v>
      </c>
      <c r="K63" s="1">
        <f>(B63/8/30)</f>
        <v>0</v>
      </c>
      <c r="L63" s="1">
        <f>+(I63*K63)*$L$5</f>
        <v>0</v>
      </c>
      <c r="M63" s="1">
        <f>+(J63*K63)*$M$5</f>
        <v>0</v>
      </c>
      <c r="N63" s="40">
        <f>+L63+M63</f>
        <v>0</v>
      </c>
    </row>
    <row r="64" spans="1:14" x14ac:dyDescent="0.3">
      <c r="A64" s="107" t="s">
        <v>1</v>
      </c>
      <c r="B64" s="108"/>
      <c r="C64" s="124" t="s">
        <v>65</v>
      </c>
      <c r="D64" s="120" t="s">
        <v>61</v>
      </c>
      <c r="E64" s="110">
        <v>44979</v>
      </c>
      <c r="F64" s="111">
        <v>0.95833333333333337</v>
      </c>
      <c r="G64" s="111">
        <v>0.14583333333333334</v>
      </c>
      <c r="H64" s="112">
        <f>+G64-F64</f>
        <v>-0.8125</v>
      </c>
      <c r="I64" s="113">
        <v>0</v>
      </c>
      <c r="J64" s="113">
        <v>0</v>
      </c>
      <c r="K64" s="108">
        <f>(B64/8/30)</f>
        <v>0</v>
      </c>
      <c r="L64" s="108">
        <f>+(I64*K64)*$L$5</f>
        <v>0</v>
      </c>
      <c r="M64" s="108">
        <f>+(J64*K64)*$M$5</f>
        <v>0</v>
      </c>
      <c r="N64" s="114">
        <f>+L64+M64</f>
        <v>0</v>
      </c>
    </row>
    <row r="65" spans="1:14" x14ac:dyDescent="0.3">
      <c r="A65" s="107" t="s">
        <v>5</v>
      </c>
      <c r="B65" s="108"/>
      <c r="C65" s="124" t="s">
        <v>65</v>
      </c>
      <c r="D65" s="120" t="s">
        <v>61</v>
      </c>
      <c r="E65" s="110">
        <v>44979</v>
      </c>
      <c r="F65" s="111">
        <v>0.95833333333333337</v>
      </c>
      <c r="G65" s="111">
        <v>0.14583333333333334</v>
      </c>
      <c r="H65" s="112"/>
      <c r="I65" s="113"/>
      <c r="J65" s="113"/>
      <c r="K65" s="108"/>
      <c r="L65" s="108"/>
      <c r="M65" s="108"/>
      <c r="N65" s="114"/>
    </row>
    <row r="66" spans="1:14" x14ac:dyDescent="0.3">
      <c r="A66" s="107" t="s">
        <v>9</v>
      </c>
      <c r="B66" s="108"/>
      <c r="C66" s="124" t="s">
        <v>65</v>
      </c>
      <c r="D66" s="120" t="s">
        <v>61</v>
      </c>
      <c r="E66" s="110">
        <v>44979</v>
      </c>
      <c r="F66" s="111">
        <v>0.95833333333333337</v>
      </c>
      <c r="G66" s="111">
        <v>0.14583333333333334</v>
      </c>
      <c r="H66" s="112"/>
      <c r="I66" s="113"/>
      <c r="J66" s="113"/>
      <c r="K66" s="108"/>
      <c r="L66" s="108"/>
      <c r="M66" s="108"/>
      <c r="N66" s="114"/>
    </row>
    <row r="67" spans="1:14" x14ac:dyDescent="0.3">
      <c r="A67" s="107" t="s">
        <v>8</v>
      </c>
      <c r="B67" s="108"/>
      <c r="C67" s="124" t="s">
        <v>65</v>
      </c>
      <c r="D67" s="120" t="s">
        <v>61</v>
      </c>
      <c r="E67" s="110">
        <v>44979</v>
      </c>
      <c r="F67" s="111">
        <v>0.95833333333333337</v>
      </c>
      <c r="G67" s="111">
        <v>0.14583333333333334</v>
      </c>
      <c r="H67" s="112"/>
      <c r="I67" s="113"/>
      <c r="J67" s="113"/>
      <c r="K67" s="108"/>
      <c r="L67" s="108"/>
      <c r="M67" s="108"/>
      <c r="N67" s="114"/>
    </row>
    <row r="68" spans="1:14" x14ac:dyDescent="0.3">
      <c r="A68" s="123"/>
      <c r="B68" s="1"/>
      <c r="C68" s="37"/>
      <c r="D68" s="26"/>
      <c r="E68" s="23">
        <v>44980</v>
      </c>
      <c r="F68" s="24"/>
      <c r="G68" s="24"/>
      <c r="H68" s="25">
        <f>+G68-F68</f>
        <v>0</v>
      </c>
      <c r="I68" s="20">
        <v>0</v>
      </c>
      <c r="J68" s="20">
        <v>0</v>
      </c>
      <c r="K68" s="1">
        <f>(B68/8/30)</f>
        <v>0</v>
      </c>
      <c r="L68" s="1">
        <f>+(I68*K68)*$L$5</f>
        <v>0</v>
      </c>
      <c r="M68" s="1">
        <f>+(J68*K68)*$M$5</f>
        <v>0</v>
      </c>
      <c r="N68" s="40">
        <f>+L68+M68</f>
        <v>0</v>
      </c>
    </row>
    <row r="69" spans="1:14" x14ac:dyDescent="0.3">
      <c r="A69" s="78" t="s">
        <v>10</v>
      </c>
      <c r="B69" s="79"/>
      <c r="C69" s="125" t="s">
        <v>66</v>
      </c>
      <c r="D69" s="116" t="s">
        <v>61</v>
      </c>
      <c r="E69" s="82">
        <v>44981</v>
      </c>
      <c r="F69" s="83">
        <v>0.70833333333333337</v>
      </c>
      <c r="G69" s="83">
        <v>0.77083333333333337</v>
      </c>
      <c r="H69" s="84">
        <f>+G69-F69</f>
        <v>6.25E-2</v>
      </c>
      <c r="I69" s="85">
        <v>0</v>
      </c>
      <c r="J69" s="85">
        <v>0</v>
      </c>
      <c r="K69" s="79">
        <f>(B69/8/30)</f>
        <v>0</v>
      </c>
      <c r="L69" s="79">
        <f>+(I69*K69)*$L$5</f>
        <v>0</v>
      </c>
      <c r="M69" s="79">
        <f>+(J69*K69)*$M$5</f>
        <v>0</v>
      </c>
      <c r="N69" s="86">
        <f>+L69+M69</f>
        <v>0</v>
      </c>
    </row>
    <row r="70" spans="1:14" x14ac:dyDescent="0.3">
      <c r="A70" s="78" t="s">
        <v>44</v>
      </c>
      <c r="B70" s="79"/>
      <c r="C70" s="125" t="s">
        <v>66</v>
      </c>
      <c r="D70" s="116" t="s">
        <v>61</v>
      </c>
      <c r="E70" s="82">
        <v>44981</v>
      </c>
      <c r="F70" s="83">
        <v>0.70833333333333337</v>
      </c>
      <c r="G70" s="83">
        <v>0.77083333333333337</v>
      </c>
      <c r="H70" s="84"/>
      <c r="I70" s="85"/>
      <c r="J70" s="85"/>
      <c r="K70" s="79"/>
      <c r="L70" s="79"/>
      <c r="M70" s="79"/>
      <c r="N70" s="86"/>
    </row>
    <row r="71" spans="1:14" x14ac:dyDescent="0.3">
      <c r="A71" s="59"/>
      <c r="B71" s="1"/>
      <c r="C71" s="37"/>
      <c r="D71" s="26"/>
      <c r="E71" s="23">
        <v>44982</v>
      </c>
      <c r="F71" s="24"/>
      <c r="G71" s="24"/>
      <c r="H71" s="25">
        <v>0.125</v>
      </c>
      <c r="I71" s="20">
        <v>0</v>
      </c>
      <c r="J71" s="20">
        <v>0</v>
      </c>
      <c r="K71" s="1">
        <f>(B71/8/30)</f>
        <v>0</v>
      </c>
      <c r="L71" s="1">
        <f>+(I71*K71)*$L$5</f>
        <v>0</v>
      </c>
      <c r="M71" s="1">
        <f>+(J71*K71)*$M$5</f>
        <v>0</v>
      </c>
      <c r="N71" s="40">
        <f>+L71+M71</f>
        <v>0</v>
      </c>
    </row>
    <row r="72" spans="1:14" x14ac:dyDescent="0.3">
      <c r="A72" s="88" t="s">
        <v>10</v>
      </c>
      <c r="B72" s="89"/>
      <c r="C72" s="126" t="s">
        <v>67</v>
      </c>
      <c r="D72" s="118" t="s">
        <v>61</v>
      </c>
      <c r="E72" s="92">
        <v>44983</v>
      </c>
      <c r="F72" s="93">
        <v>0.29166666666666669</v>
      </c>
      <c r="G72" s="93">
        <v>0.5</v>
      </c>
      <c r="H72" s="94">
        <f>+G72-F72</f>
        <v>0.20833333333333331</v>
      </c>
      <c r="I72" s="95">
        <v>0</v>
      </c>
      <c r="J72" s="95">
        <v>0</v>
      </c>
      <c r="K72" s="89">
        <f>(B72/8/30)</f>
        <v>0</v>
      </c>
      <c r="L72" s="89">
        <f>+(I72*K72)*$L$5</f>
        <v>0</v>
      </c>
      <c r="M72" s="89">
        <f>+(J72*K72)*$M$5</f>
        <v>0</v>
      </c>
      <c r="N72" s="96">
        <f>+L72+M72</f>
        <v>0</v>
      </c>
    </row>
    <row r="73" spans="1:14" x14ac:dyDescent="0.3">
      <c r="A73" s="88" t="s">
        <v>8</v>
      </c>
      <c r="B73" s="89"/>
      <c r="C73" s="126" t="s">
        <v>67</v>
      </c>
      <c r="D73" s="118" t="s">
        <v>61</v>
      </c>
      <c r="E73" s="92">
        <v>44983</v>
      </c>
      <c r="F73" s="93">
        <v>0.29166666666666669</v>
      </c>
      <c r="G73" s="93">
        <v>0.5</v>
      </c>
      <c r="H73" s="94"/>
      <c r="I73" s="95"/>
      <c r="J73" s="95"/>
      <c r="K73" s="89"/>
      <c r="L73" s="89"/>
      <c r="M73" s="89"/>
      <c r="N73" s="96"/>
    </row>
    <row r="74" spans="1:14" x14ac:dyDescent="0.3">
      <c r="A74" s="88" t="s">
        <v>7</v>
      </c>
      <c r="B74" s="89"/>
      <c r="C74" s="126" t="s">
        <v>67</v>
      </c>
      <c r="D74" s="118" t="s">
        <v>61</v>
      </c>
      <c r="E74" s="92">
        <v>44983</v>
      </c>
      <c r="F74" s="93">
        <v>0.29166666666666669</v>
      </c>
      <c r="G74" s="93">
        <v>0.5</v>
      </c>
      <c r="H74" s="94"/>
      <c r="I74" s="95"/>
      <c r="J74" s="95"/>
      <c r="K74" s="89"/>
      <c r="L74" s="89"/>
      <c r="M74" s="89"/>
      <c r="N74" s="96"/>
    </row>
    <row r="75" spans="1:14" x14ac:dyDescent="0.3">
      <c r="A75" s="88" t="s">
        <v>5</v>
      </c>
      <c r="B75" s="89"/>
      <c r="C75" s="126" t="s">
        <v>67</v>
      </c>
      <c r="D75" s="118" t="s">
        <v>61</v>
      </c>
      <c r="E75" s="92">
        <v>44983</v>
      </c>
      <c r="F75" s="93">
        <v>0.29166666666666669</v>
      </c>
      <c r="G75" s="93">
        <v>0.5</v>
      </c>
      <c r="H75" s="94"/>
      <c r="I75" s="95"/>
      <c r="J75" s="95"/>
      <c r="K75" s="89"/>
      <c r="L75" s="89"/>
      <c r="M75" s="89"/>
      <c r="N75" s="96"/>
    </row>
    <row r="76" spans="1:14" x14ac:dyDescent="0.3">
      <c r="A76" s="59"/>
      <c r="B76" s="1"/>
      <c r="C76" s="37"/>
      <c r="D76" s="26"/>
      <c r="E76" s="23">
        <v>44984</v>
      </c>
      <c r="F76" s="24"/>
      <c r="G76" s="24"/>
      <c r="H76" s="25">
        <f>+G76-F76</f>
        <v>0</v>
      </c>
      <c r="I76" s="20">
        <v>0</v>
      </c>
      <c r="J76" s="20">
        <v>0</v>
      </c>
      <c r="K76" s="1">
        <f>(B76/8/30)</f>
        <v>0</v>
      </c>
      <c r="L76" s="1">
        <f>+(I76*K76)*$L$5</f>
        <v>0</v>
      </c>
      <c r="M76" s="1">
        <f>+(J76*K76)*$M$5</f>
        <v>0</v>
      </c>
      <c r="N76" s="40">
        <f>+L76+M76</f>
        <v>0</v>
      </c>
    </row>
    <row r="77" spans="1:14" x14ac:dyDescent="0.3">
      <c r="A77" s="59"/>
      <c r="B77" s="1"/>
      <c r="C77" s="37"/>
      <c r="D77" s="26"/>
      <c r="E77" s="23">
        <v>44985</v>
      </c>
      <c r="F77" s="24"/>
      <c r="G77" s="24"/>
      <c r="H77" s="25">
        <f>+G77-F77</f>
        <v>0</v>
      </c>
      <c r="I77" s="20">
        <v>0</v>
      </c>
      <c r="J77" s="20">
        <v>0</v>
      </c>
      <c r="K77" s="1">
        <f>(B77/8/30)</f>
        <v>0</v>
      </c>
      <c r="L77" s="1">
        <f>+(I77*K77)*$L$5</f>
        <v>0</v>
      </c>
      <c r="M77" s="1">
        <f>+(J77*K77)*$M$5</f>
        <v>0</v>
      </c>
      <c r="N77" s="40">
        <f>+L77+M77</f>
        <v>0</v>
      </c>
    </row>
    <row r="78" spans="1:14" x14ac:dyDescent="0.3">
      <c r="A78" s="59"/>
      <c r="B78" s="1"/>
      <c r="C78" s="37"/>
      <c r="D78" s="26"/>
      <c r="E78" s="23"/>
      <c r="F78" s="24"/>
      <c r="G78" s="24"/>
      <c r="H78" s="25">
        <f>+G78-F78</f>
        <v>0</v>
      </c>
      <c r="I78" s="20">
        <v>0</v>
      </c>
      <c r="J78" s="20">
        <v>0</v>
      </c>
      <c r="K78" s="1">
        <f>(B78/8/30)</f>
        <v>0</v>
      </c>
      <c r="L78" s="1">
        <f>+(I78*K78)*$L$5</f>
        <v>0</v>
      </c>
      <c r="M78" s="1">
        <f>+(J78*K78)*$M$5</f>
        <v>0</v>
      </c>
      <c r="N78" s="40">
        <f>+L78+M78</f>
        <v>0</v>
      </c>
    </row>
    <row r="79" spans="1:14" x14ac:dyDescent="0.3">
      <c r="A79" s="59"/>
      <c r="B79" s="1"/>
      <c r="C79" s="37"/>
      <c r="D79" s="26"/>
      <c r="E79" s="23"/>
      <c r="F79" s="24"/>
      <c r="G79" s="24"/>
      <c r="H79" s="25">
        <f>+G79-F79</f>
        <v>0</v>
      </c>
      <c r="I79" s="20">
        <v>0</v>
      </c>
      <c r="J79" s="20">
        <v>0</v>
      </c>
      <c r="K79" s="1">
        <f>(B79/8/30)</f>
        <v>0</v>
      </c>
      <c r="L79" s="1">
        <f>+(I79*K79)*$L$5</f>
        <v>0</v>
      </c>
      <c r="M79" s="1">
        <f>+(J79*K79)*$M$5</f>
        <v>0</v>
      </c>
      <c r="N79" s="40">
        <f>+L79+M79</f>
        <v>0</v>
      </c>
    </row>
    <row r="80" spans="1:14" x14ac:dyDescent="0.3">
      <c r="A80" s="59"/>
      <c r="B80" s="1"/>
      <c r="C80" s="37"/>
      <c r="D80" s="26"/>
      <c r="E80" s="23"/>
      <c r="F80" s="24"/>
      <c r="G80" s="24"/>
      <c r="H80" s="25">
        <f>+G80-F80</f>
        <v>0</v>
      </c>
      <c r="I80" s="20">
        <v>0</v>
      </c>
      <c r="J80" s="20">
        <v>0</v>
      </c>
      <c r="K80" s="1">
        <f>(B80/8/30)</f>
        <v>0</v>
      </c>
      <c r="L80" s="1">
        <f>+(I80*K80)*$L$5</f>
        <v>0</v>
      </c>
      <c r="M80" s="1">
        <f>+(J80*K80)*$M$5</f>
        <v>0</v>
      </c>
      <c r="N80" s="40">
        <f>+L80+M80</f>
        <v>0</v>
      </c>
    </row>
    <row r="81" spans="1:14" x14ac:dyDescent="0.3">
      <c r="A81" s="59"/>
      <c r="B81" s="1"/>
      <c r="C81" s="37"/>
      <c r="D81" s="26"/>
      <c r="E81" s="23"/>
      <c r="F81" s="24"/>
      <c r="G81" s="24"/>
      <c r="H81" s="25">
        <f>+G81-F81</f>
        <v>0</v>
      </c>
      <c r="I81" s="20">
        <v>0</v>
      </c>
      <c r="J81" s="20">
        <v>0</v>
      </c>
      <c r="K81" s="1">
        <f>(B81/8/30)</f>
        <v>0</v>
      </c>
      <c r="L81" s="1">
        <f>+(I81*K81)*$L$5</f>
        <v>0</v>
      </c>
      <c r="M81" s="1">
        <f>+(J81*K81)*$M$5</f>
        <v>0</v>
      </c>
      <c r="N81" s="40">
        <f>+L81+M81</f>
        <v>0</v>
      </c>
    </row>
    <row r="82" spans="1:14" x14ac:dyDescent="0.3">
      <c r="A82" s="59"/>
      <c r="B82" s="1"/>
      <c r="C82" s="37"/>
      <c r="D82" s="26"/>
      <c r="E82" s="23"/>
      <c r="F82" s="24"/>
      <c r="G82" s="24"/>
      <c r="H82" s="25">
        <f>+G82-F82</f>
        <v>0</v>
      </c>
      <c r="I82" s="20">
        <v>0</v>
      </c>
      <c r="J82" s="20">
        <v>0</v>
      </c>
      <c r="K82" s="1">
        <f>(B82/8/30)</f>
        <v>0</v>
      </c>
      <c r="L82" s="1">
        <f>+(I82*K82)*$L$5</f>
        <v>0</v>
      </c>
      <c r="M82" s="1">
        <f>+(J82*K82)*$M$5</f>
        <v>0</v>
      </c>
      <c r="N82" s="40">
        <f>+L82+M82</f>
        <v>0</v>
      </c>
    </row>
    <row r="83" spans="1:14" x14ac:dyDescent="0.3">
      <c r="A83" s="59"/>
      <c r="B83" s="1"/>
      <c r="C83" s="37"/>
      <c r="D83" s="26"/>
      <c r="E83" s="23"/>
      <c r="F83" s="24"/>
      <c r="G83" s="24"/>
      <c r="H83" s="25">
        <f>+G83-F83</f>
        <v>0</v>
      </c>
      <c r="I83" s="20">
        <v>0</v>
      </c>
      <c r="J83" s="20">
        <v>0</v>
      </c>
      <c r="K83" s="1">
        <f>(B83/8/30)</f>
        <v>0</v>
      </c>
      <c r="L83" s="1">
        <f>+(I83*K83)*$L$5</f>
        <v>0</v>
      </c>
      <c r="M83" s="1">
        <f>+(J83*K83)*$M$5</f>
        <v>0</v>
      </c>
      <c r="N83" s="40">
        <f>+L83+M83</f>
        <v>0</v>
      </c>
    </row>
    <row r="84" spans="1:14" x14ac:dyDescent="0.3">
      <c r="A84" s="59"/>
      <c r="B84" s="1"/>
      <c r="C84" s="37"/>
      <c r="D84" s="26"/>
      <c r="E84" s="23"/>
      <c r="F84" s="24"/>
      <c r="G84" s="24"/>
      <c r="H84" s="25">
        <v>0.1875</v>
      </c>
      <c r="I84" s="20">
        <v>0</v>
      </c>
      <c r="J84" s="20">
        <v>0</v>
      </c>
      <c r="K84" s="1">
        <f>(B84/8/30)</f>
        <v>0</v>
      </c>
      <c r="L84" s="1">
        <f>+(I84*K84)*$L$5</f>
        <v>0</v>
      </c>
      <c r="M84" s="1">
        <f>+(J84*K84)*$M$5</f>
        <v>0</v>
      </c>
      <c r="N84" s="40">
        <f>+L84+M84</f>
        <v>0</v>
      </c>
    </row>
    <row r="85" spans="1:14" x14ac:dyDescent="0.3">
      <c r="A85" s="59"/>
      <c r="B85" s="1"/>
      <c r="C85" s="37"/>
      <c r="D85" s="26"/>
      <c r="E85" s="23"/>
      <c r="F85" s="24"/>
      <c r="G85" s="24"/>
      <c r="H85" s="25">
        <f>+G85-F85</f>
        <v>0</v>
      </c>
      <c r="I85" s="20">
        <v>0</v>
      </c>
      <c r="J85" s="20">
        <v>0</v>
      </c>
      <c r="K85" s="1">
        <f>(B85/8/30)</f>
        <v>0</v>
      </c>
      <c r="L85" s="1">
        <f>+(I85*K85)*$L$5</f>
        <v>0</v>
      </c>
      <c r="M85" s="1">
        <f>+(J85*K85)*$M$5</f>
        <v>0</v>
      </c>
      <c r="N85" s="40">
        <f>+L85+M85</f>
        <v>0</v>
      </c>
    </row>
    <row r="86" spans="1:14" x14ac:dyDescent="0.3">
      <c r="A86" s="59"/>
      <c r="B86" s="1"/>
      <c r="C86" s="37"/>
      <c r="D86" s="26"/>
      <c r="E86" s="23"/>
      <c r="F86" s="24"/>
      <c r="G86" s="24"/>
      <c r="H86" s="25">
        <f>+G86-F86</f>
        <v>0</v>
      </c>
      <c r="I86" s="20">
        <v>0</v>
      </c>
      <c r="J86" s="20">
        <v>0</v>
      </c>
      <c r="K86" s="1">
        <f>(B86/8/30)</f>
        <v>0</v>
      </c>
      <c r="L86" s="1">
        <f>+(I86*K86)*$L$5</f>
        <v>0</v>
      </c>
      <c r="M86" s="1">
        <f>+(J86*K86)*$M$5</f>
        <v>0</v>
      </c>
      <c r="N86" s="40">
        <f>+L86+M86</f>
        <v>0</v>
      </c>
    </row>
    <row r="87" spans="1:14" x14ac:dyDescent="0.3">
      <c r="A87" s="59"/>
      <c r="B87" s="1"/>
      <c r="C87" s="37"/>
      <c r="D87" s="26"/>
      <c r="E87" s="23"/>
      <c r="F87" s="24"/>
      <c r="G87" s="24"/>
      <c r="H87" s="25">
        <f>+G87-F87</f>
        <v>0</v>
      </c>
      <c r="I87" s="20">
        <v>0</v>
      </c>
      <c r="J87" s="20">
        <v>0</v>
      </c>
      <c r="K87" s="1">
        <f>(B87/8/30)</f>
        <v>0</v>
      </c>
      <c r="L87" s="1">
        <f>+(I87*K87)*$L$5</f>
        <v>0</v>
      </c>
      <c r="M87" s="1">
        <f>+(J87*K87)*$M$5</f>
        <v>0</v>
      </c>
      <c r="N87" s="40">
        <f>+L87+M87</f>
        <v>0</v>
      </c>
    </row>
    <row r="88" spans="1:14" x14ac:dyDescent="0.3">
      <c r="A88" s="59"/>
      <c r="B88" s="1"/>
      <c r="C88" s="37"/>
      <c r="D88" s="26"/>
      <c r="E88" s="23"/>
      <c r="F88" s="24"/>
      <c r="G88" s="24"/>
      <c r="H88" s="25">
        <f>+G88-F88</f>
        <v>0</v>
      </c>
      <c r="I88" s="20">
        <v>0</v>
      </c>
      <c r="J88" s="20">
        <v>0</v>
      </c>
      <c r="K88" s="1">
        <f>(B88/8/30)</f>
        <v>0</v>
      </c>
      <c r="L88" s="1">
        <f>+(I88*K88)*$L$5</f>
        <v>0</v>
      </c>
      <c r="M88" s="1">
        <f>+(J88*K88)*$M$5</f>
        <v>0</v>
      </c>
      <c r="N88" s="40">
        <f>+L88+M88</f>
        <v>0</v>
      </c>
    </row>
    <row r="89" spans="1:14" x14ac:dyDescent="0.3">
      <c r="A89" s="59"/>
      <c r="B89" s="1"/>
      <c r="C89" s="37"/>
      <c r="D89" s="26"/>
      <c r="E89" s="23"/>
      <c r="F89" s="24"/>
      <c r="G89" s="24"/>
      <c r="H89" s="25">
        <f>+G89-F89</f>
        <v>0</v>
      </c>
      <c r="I89" s="20">
        <v>0</v>
      </c>
      <c r="J89" s="20">
        <v>0</v>
      </c>
      <c r="K89" s="1">
        <f>(B89/8/30)</f>
        <v>0</v>
      </c>
      <c r="L89" s="1">
        <f>+(I89*K89)*$L$5</f>
        <v>0</v>
      </c>
      <c r="M89" s="1">
        <f>+(J89*K89)*$M$5</f>
        <v>0</v>
      </c>
      <c r="N89" s="40">
        <f>+L89+M89</f>
        <v>0</v>
      </c>
    </row>
    <row r="90" spans="1:14" x14ac:dyDescent="0.3">
      <c r="A90" s="59"/>
      <c r="B90" s="1"/>
      <c r="C90" s="37"/>
      <c r="D90" s="26"/>
      <c r="E90" s="23"/>
      <c r="F90" s="24"/>
      <c r="G90" s="24"/>
      <c r="H90" s="25">
        <f>+G90-F90</f>
        <v>0</v>
      </c>
      <c r="I90" s="20">
        <v>0</v>
      </c>
      <c r="J90" s="20">
        <v>0</v>
      </c>
      <c r="K90" s="1">
        <f>(B90/8/30)</f>
        <v>0</v>
      </c>
      <c r="L90" s="1">
        <f>+(I90*K90)*$L$5</f>
        <v>0</v>
      </c>
      <c r="M90" s="1">
        <f>+(J90*K90)*$M$5</f>
        <v>0</v>
      </c>
      <c r="N90" s="40">
        <f>+L90+M90</f>
        <v>0</v>
      </c>
    </row>
    <row r="91" spans="1:14" x14ac:dyDescent="0.3">
      <c r="A91" s="59"/>
      <c r="B91" s="1"/>
      <c r="C91" s="37"/>
      <c r="D91" s="26"/>
      <c r="E91" s="23"/>
      <c r="F91" s="24"/>
      <c r="G91" s="24"/>
      <c r="H91" s="25">
        <f>+G91-F91</f>
        <v>0</v>
      </c>
      <c r="I91" s="20">
        <v>0</v>
      </c>
      <c r="J91" s="20">
        <v>0</v>
      </c>
      <c r="K91" s="1">
        <f>(B91/8/30)</f>
        <v>0</v>
      </c>
      <c r="L91" s="1">
        <f>+(I91*K91)*$L$5</f>
        <v>0</v>
      </c>
      <c r="M91" s="1">
        <f>+(J91*K91)*$M$5</f>
        <v>0</v>
      </c>
      <c r="N91" s="40">
        <f>+L91+M91</f>
        <v>0</v>
      </c>
    </row>
    <row r="92" spans="1:14" x14ac:dyDescent="0.3">
      <c r="A92" s="59"/>
      <c r="B92" s="1"/>
      <c r="C92" s="37"/>
      <c r="D92" s="26"/>
      <c r="E92" s="23"/>
      <c r="F92" s="24"/>
      <c r="G92" s="24"/>
      <c r="H92" s="25">
        <v>0.14583333333333326</v>
      </c>
      <c r="I92" s="20">
        <v>0</v>
      </c>
      <c r="J92" s="20">
        <v>0</v>
      </c>
      <c r="K92" s="1">
        <f>(B92/8/30)</f>
        <v>0</v>
      </c>
      <c r="L92" s="1">
        <f>+(I92*K92)*$L$5</f>
        <v>0</v>
      </c>
      <c r="M92" s="1">
        <f>+(J92*K92)*$M$5</f>
        <v>0</v>
      </c>
      <c r="N92" s="40">
        <f>+L92+M92</f>
        <v>0</v>
      </c>
    </row>
    <row r="93" spans="1:14" x14ac:dyDescent="0.3">
      <c r="A93" s="59"/>
      <c r="B93" s="1"/>
      <c r="C93" s="26"/>
      <c r="D93" s="26"/>
      <c r="E93" s="23"/>
      <c r="F93" s="24"/>
      <c r="G93" s="24"/>
      <c r="H93" s="25">
        <f>+G93-F93</f>
        <v>0</v>
      </c>
      <c r="I93" s="20">
        <v>0</v>
      </c>
      <c r="J93" s="20">
        <v>0</v>
      </c>
      <c r="K93" s="1">
        <f>(B93/8/30)</f>
        <v>0</v>
      </c>
      <c r="L93" s="1">
        <f>+(I93*K93)*$L$5</f>
        <v>0</v>
      </c>
      <c r="M93" s="1">
        <f>+(J93*K93)*$M$5</f>
        <v>0</v>
      </c>
      <c r="N93" s="40">
        <f>+L93+M93</f>
        <v>0</v>
      </c>
    </row>
    <row r="94" spans="1:14" x14ac:dyDescent="0.3">
      <c r="A94" s="59"/>
      <c r="B94" s="1"/>
      <c r="C94" s="26"/>
      <c r="D94" s="26"/>
      <c r="E94" s="23"/>
      <c r="F94" s="24"/>
      <c r="G94" s="24"/>
      <c r="H94" s="25">
        <f>+G94-F94</f>
        <v>0</v>
      </c>
      <c r="I94" s="20">
        <v>0</v>
      </c>
      <c r="J94" s="20">
        <v>0</v>
      </c>
      <c r="K94" s="1">
        <f>(B94/8/30)</f>
        <v>0</v>
      </c>
      <c r="L94" s="1">
        <f>+(I94*K94)*$L$5</f>
        <v>0</v>
      </c>
      <c r="M94" s="1">
        <f>+(J94*K94)*$M$5</f>
        <v>0</v>
      </c>
      <c r="N94" s="40">
        <f>+L94+M94</f>
        <v>0</v>
      </c>
    </row>
    <row r="95" spans="1:14" x14ac:dyDescent="0.3">
      <c r="A95" s="59"/>
      <c r="B95" s="1"/>
      <c r="C95" s="26"/>
      <c r="D95" s="26"/>
      <c r="E95" s="23"/>
      <c r="F95" s="24"/>
      <c r="G95" s="24"/>
      <c r="H95" s="25">
        <f>+G95-F95</f>
        <v>0</v>
      </c>
      <c r="I95" s="20">
        <v>0</v>
      </c>
      <c r="J95" s="20">
        <v>0</v>
      </c>
      <c r="K95" s="1">
        <f>(B95/8/30)</f>
        <v>0</v>
      </c>
      <c r="L95" s="1">
        <f>+(I95*K95)*$L$5</f>
        <v>0</v>
      </c>
      <c r="M95" s="1">
        <f>+(J95*K95)*$M$5</f>
        <v>0</v>
      </c>
      <c r="N95" s="40">
        <f>+L95+M95</f>
        <v>0</v>
      </c>
    </row>
    <row r="96" spans="1:14" x14ac:dyDescent="0.3">
      <c r="A96" s="59"/>
      <c r="B96" s="1"/>
      <c r="C96" s="26"/>
      <c r="D96" s="26"/>
      <c r="E96" s="23"/>
      <c r="F96" s="24"/>
      <c r="G96" s="24"/>
      <c r="H96" s="25">
        <v>0.125</v>
      </c>
      <c r="I96" s="20">
        <v>0</v>
      </c>
      <c r="J96" s="20">
        <v>0</v>
      </c>
      <c r="K96" s="1">
        <f>(B96/8/30)</f>
        <v>0</v>
      </c>
      <c r="L96" s="1">
        <f>+(I96*K96)*$L$5</f>
        <v>0</v>
      </c>
      <c r="M96" s="1">
        <f>+(J96*K96)*$M$5</f>
        <v>0</v>
      </c>
      <c r="N96" s="40">
        <f>+L96+M96</f>
        <v>0</v>
      </c>
    </row>
    <row r="97" spans="1:14" x14ac:dyDescent="0.3">
      <c r="A97" s="59"/>
      <c r="B97" s="1"/>
      <c r="C97" s="37"/>
      <c r="D97" s="26"/>
      <c r="E97" s="23"/>
      <c r="F97" s="24"/>
      <c r="G97" s="24"/>
      <c r="H97" s="25">
        <f>+G97-F97</f>
        <v>0</v>
      </c>
      <c r="I97" s="20">
        <v>0</v>
      </c>
      <c r="J97" s="20">
        <v>0</v>
      </c>
      <c r="K97" s="1">
        <f>(B97/8/30)</f>
        <v>0</v>
      </c>
      <c r="L97" s="1">
        <f>+(I97*K97)*$L$5</f>
        <v>0</v>
      </c>
      <c r="M97" s="1">
        <f>+(J97*K97)*$M$5</f>
        <v>0</v>
      </c>
      <c r="N97" s="40">
        <f>+L97+M97</f>
        <v>0</v>
      </c>
    </row>
    <row r="98" spans="1:14" x14ac:dyDescent="0.3">
      <c r="A98" s="59"/>
      <c r="B98" s="1"/>
      <c r="C98" s="37"/>
      <c r="D98" s="26"/>
      <c r="E98" s="23"/>
      <c r="F98" s="24"/>
      <c r="G98" s="24"/>
      <c r="H98" s="25">
        <f>+G98-F98</f>
        <v>0</v>
      </c>
      <c r="I98" s="20">
        <v>0</v>
      </c>
      <c r="J98" s="20">
        <v>0</v>
      </c>
      <c r="K98" s="1">
        <f>(B98/8/30)</f>
        <v>0</v>
      </c>
      <c r="L98" s="1">
        <f>+(I98*K98)*$L$5</f>
        <v>0</v>
      </c>
      <c r="M98" s="1">
        <f>+(J98*K98)*$M$5</f>
        <v>0</v>
      </c>
      <c r="N98" s="40">
        <f>+L98+M98</f>
        <v>0</v>
      </c>
    </row>
    <row r="99" spans="1:14" x14ac:dyDescent="0.3">
      <c r="A99" s="59"/>
      <c r="B99" s="1"/>
      <c r="C99" s="37"/>
      <c r="D99" s="26"/>
      <c r="E99" s="23"/>
      <c r="F99" s="24"/>
      <c r="G99" s="24"/>
      <c r="H99" s="25">
        <f>+G99-F99</f>
        <v>0</v>
      </c>
      <c r="I99" s="20">
        <v>0</v>
      </c>
      <c r="J99" s="20">
        <v>0</v>
      </c>
      <c r="K99" s="1">
        <f>(B99/8/30)</f>
        <v>0</v>
      </c>
      <c r="L99" s="1">
        <f>+(I99*K99)*$L$5</f>
        <v>0</v>
      </c>
      <c r="M99" s="1">
        <f>+(J99*K99)*$M$5</f>
        <v>0</v>
      </c>
      <c r="N99" s="40">
        <f>+L99+M99</f>
        <v>0</v>
      </c>
    </row>
    <row r="100" spans="1:14" x14ac:dyDescent="0.3">
      <c r="A100" s="59"/>
      <c r="B100" s="1"/>
      <c r="C100" s="37"/>
      <c r="D100" s="26"/>
      <c r="E100" s="23"/>
      <c r="F100" s="24"/>
      <c r="G100" s="24"/>
      <c r="H100" s="25">
        <f>+G100-F100</f>
        <v>0</v>
      </c>
      <c r="I100" s="20">
        <v>0</v>
      </c>
      <c r="J100" s="20">
        <v>0</v>
      </c>
      <c r="K100" s="1">
        <f>(B100/8/30)</f>
        <v>0</v>
      </c>
      <c r="L100" s="1">
        <f>+(I100*K100)*$L$5</f>
        <v>0</v>
      </c>
      <c r="M100" s="1">
        <f>+(J100*K100)*$M$5</f>
        <v>0</v>
      </c>
      <c r="N100" s="40">
        <f>+L100+M100</f>
        <v>0</v>
      </c>
    </row>
    <row r="101" spans="1:14" x14ac:dyDescent="0.3">
      <c r="A101" s="59"/>
      <c r="B101" s="1"/>
      <c r="C101" s="37"/>
      <c r="D101" s="26"/>
      <c r="E101" s="23"/>
      <c r="F101" s="24"/>
      <c r="G101" s="24"/>
      <c r="H101" s="25">
        <f>+G101-F101</f>
        <v>0</v>
      </c>
      <c r="I101" s="20">
        <v>0</v>
      </c>
      <c r="J101" s="20">
        <v>0</v>
      </c>
      <c r="K101" s="1">
        <f>(B101/8/30)</f>
        <v>0</v>
      </c>
      <c r="L101" s="1">
        <f>+(I101*K101)*$L$5</f>
        <v>0</v>
      </c>
      <c r="M101" s="1">
        <f>+(J101*K101)*$M$5</f>
        <v>0</v>
      </c>
      <c r="N101" s="40">
        <f>+L101+M101</f>
        <v>0</v>
      </c>
    </row>
    <row r="102" spans="1:14" x14ac:dyDescent="0.3">
      <c r="A102" s="59"/>
      <c r="B102" s="1"/>
      <c r="C102" s="37"/>
      <c r="D102" s="26"/>
      <c r="E102" s="23"/>
      <c r="F102" s="24"/>
      <c r="G102" s="24"/>
      <c r="H102" s="25">
        <f>+G102-F102</f>
        <v>0</v>
      </c>
      <c r="I102" s="20">
        <v>0</v>
      </c>
      <c r="J102" s="20">
        <v>0</v>
      </c>
      <c r="K102" s="1">
        <f>(B102/8/30)</f>
        <v>0</v>
      </c>
      <c r="L102" s="1">
        <f>+(I102*K102)*$L$5</f>
        <v>0</v>
      </c>
      <c r="M102" s="1">
        <f>+(J102*K102)*$M$5</f>
        <v>0</v>
      </c>
      <c r="N102" s="40">
        <f>+L102+M102</f>
        <v>0</v>
      </c>
    </row>
    <row r="103" spans="1:14" x14ac:dyDescent="0.3">
      <c r="A103" s="59"/>
      <c r="B103" s="1"/>
      <c r="C103" s="37"/>
      <c r="D103" s="26"/>
      <c r="E103" s="23"/>
      <c r="F103" s="24"/>
      <c r="G103" s="24"/>
      <c r="H103" s="25">
        <f>+G103-F103</f>
        <v>0</v>
      </c>
      <c r="I103" s="20">
        <v>0</v>
      </c>
      <c r="J103" s="20">
        <v>0</v>
      </c>
      <c r="K103" s="1">
        <f>(B103/8/30)</f>
        <v>0</v>
      </c>
      <c r="L103" s="1">
        <f>+(I103*K103)*$L$5</f>
        <v>0</v>
      </c>
      <c r="M103" s="1">
        <f>+(J103*K103)*$M$5</f>
        <v>0</v>
      </c>
      <c r="N103" s="40">
        <f>+L103+M103</f>
        <v>0</v>
      </c>
    </row>
    <row r="104" spans="1:14" x14ac:dyDescent="0.3">
      <c r="A104" s="59"/>
      <c r="B104" s="1"/>
      <c r="C104" s="37"/>
      <c r="D104" s="26"/>
      <c r="E104" s="23"/>
      <c r="F104" s="24"/>
      <c r="G104" s="24"/>
      <c r="H104" s="25">
        <f>+G104-F104</f>
        <v>0</v>
      </c>
      <c r="I104" s="20">
        <v>0</v>
      </c>
      <c r="J104" s="20">
        <v>0</v>
      </c>
      <c r="K104" s="1">
        <f>(B104/8/30)</f>
        <v>0</v>
      </c>
      <c r="L104" s="1">
        <f>+(I104*K104)*$L$5</f>
        <v>0</v>
      </c>
      <c r="M104" s="1">
        <f>+(J104*K104)*$M$5</f>
        <v>0</v>
      </c>
      <c r="N104" s="40">
        <f>+L104+M104</f>
        <v>0</v>
      </c>
    </row>
    <row r="105" spans="1:14" x14ac:dyDescent="0.3">
      <c r="A105" s="59"/>
      <c r="B105" s="1"/>
      <c r="C105" s="37"/>
      <c r="D105" s="26"/>
      <c r="E105" s="23"/>
      <c r="F105" s="24"/>
      <c r="G105" s="24"/>
      <c r="H105" s="25">
        <f>+G105-F105</f>
        <v>0</v>
      </c>
      <c r="I105" s="20">
        <v>0</v>
      </c>
      <c r="J105" s="20">
        <v>0</v>
      </c>
      <c r="K105" s="1">
        <f>(B105/8/30)</f>
        <v>0</v>
      </c>
      <c r="L105" s="1">
        <f>+(I105*K105)*$L$5</f>
        <v>0</v>
      </c>
      <c r="M105" s="1">
        <f>+(J105*K105)*$M$5</f>
        <v>0</v>
      </c>
      <c r="N105" s="40">
        <f>+L105+M105</f>
        <v>0</v>
      </c>
    </row>
    <row r="106" spans="1:14" x14ac:dyDescent="0.3">
      <c r="A106" s="59"/>
      <c r="B106" s="1"/>
      <c r="C106" s="37"/>
      <c r="D106" s="26"/>
      <c r="E106" s="23"/>
      <c r="F106" s="24"/>
      <c r="G106" s="24"/>
      <c r="H106" s="25">
        <f>+G106-F106</f>
        <v>0</v>
      </c>
      <c r="I106" s="20">
        <v>0</v>
      </c>
      <c r="J106" s="20">
        <v>0</v>
      </c>
      <c r="K106" s="1">
        <f>(B106/8/30)</f>
        <v>0</v>
      </c>
      <c r="L106" s="1">
        <f>+(I106*K106)*$L$5</f>
        <v>0</v>
      </c>
      <c r="M106" s="1">
        <f>+(J106*K106)*$M$5</f>
        <v>0</v>
      </c>
      <c r="N106" s="40">
        <f>+L106+M106</f>
        <v>0</v>
      </c>
    </row>
    <row r="107" spans="1:14" x14ac:dyDescent="0.3">
      <c r="A107" s="59"/>
      <c r="B107" s="1"/>
      <c r="C107" s="37"/>
      <c r="D107" s="26"/>
      <c r="E107" s="23"/>
      <c r="F107" s="24"/>
      <c r="G107" s="24"/>
      <c r="H107" s="25">
        <f>+G107-F107</f>
        <v>0</v>
      </c>
      <c r="I107" s="20">
        <v>0</v>
      </c>
      <c r="J107" s="20">
        <v>0</v>
      </c>
      <c r="K107" s="1">
        <f>(B107/8/30)</f>
        <v>0</v>
      </c>
      <c r="L107" s="1">
        <f>+(I107*K107)*$L$5</f>
        <v>0</v>
      </c>
      <c r="M107" s="1">
        <f>+(J107*K107)*$M$5</f>
        <v>0</v>
      </c>
      <c r="N107" s="40">
        <f>+L107+M107</f>
        <v>0</v>
      </c>
    </row>
    <row r="108" spans="1:14" x14ac:dyDescent="0.3">
      <c r="A108" s="59"/>
      <c r="B108" s="1"/>
      <c r="C108" s="37"/>
      <c r="D108" s="26"/>
      <c r="E108" s="23"/>
      <c r="F108" s="24"/>
      <c r="G108" s="24"/>
      <c r="H108" s="25">
        <f>+G108-F108</f>
        <v>0</v>
      </c>
      <c r="I108" s="20">
        <v>0</v>
      </c>
      <c r="J108" s="20">
        <v>0</v>
      </c>
      <c r="K108" s="1">
        <f>(B108/8/30)</f>
        <v>0</v>
      </c>
      <c r="L108" s="1">
        <f>+(I108*K108)*$L$5</f>
        <v>0</v>
      </c>
      <c r="M108" s="1">
        <f>+(J108*K108)*$M$5</f>
        <v>0</v>
      </c>
      <c r="N108" s="40">
        <f>+L108+M108</f>
        <v>0</v>
      </c>
    </row>
    <row r="109" spans="1:14" x14ac:dyDescent="0.3">
      <c r="A109" s="59"/>
      <c r="B109" s="1"/>
      <c r="C109" s="37"/>
      <c r="D109" s="26"/>
      <c r="E109" s="23"/>
      <c r="F109" s="24"/>
      <c r="G109" s="24"/>
      <c r="H109" s="25">
        <f>+G109-F109</f>
        <v>0</v>
      </c>
      <c r="I109" s="20">
        <v>0</v>
      </c>
      <c r="J109" s="20">
        <v>0</v>
      </c>
      <c r="K109" s="1">
        <f>(B109/8/30)</f>
        <v>0</v>
      </c>
      <c r="L109" s="1">
        <f>+(I109*K109)*$L$5</f>
        <v>0</v>
      </c>
      <c r="M109" s="1">
        <f>+(J109*K109)*$M$5</f>
        <v>0</v>
      </c>
      <c r="N109" s="40">
        <f>+L109+M109</f>
        <v>0</v>
      </c>
    </row>
    <row r="110" spans="1:14" x14ac:dyDescent="0.3">
      <c r="A110" s="59"/>
      <c r="B110" s="1"/>
      <c r="C110" s="37"/>
      <c r="D110" s="26"/>
      <c r="E110" s="23"/>
      <c r="F110" s="24"/>
      <c r="G110" s="24"/>
      <c r="H110" s="25">
        <f>+G110-F110</f>
        <v>0</v>
      </c>
      <c r="I110" s="20">
        <v>0</v>
      </c>
      <c r="J110" s="20">
        <v>0</v>
      </c>
      <c r="K110" s="1">
        <f>(B110/8/30)</f>
        <v>0</v>
      </c>
      <c r="L110" s="1">
        <f>+(I110*K110)*$L$5</f>
        <v>0</v>
      </c>
      <c r="M110" s="1">
        <f>+(J110*K110)*$M$5</f>
        <v>0</v>
      </c>
      <c r="N110" s="40">
        <f>+L110+M110</f>
        <v>0</v>
      </c>
    </row>
    <row r="111" spans="1:14" x14ac:dyDescent="0.3">
      <c r="A111" s="59"/>
      <c r="B111" s="1"/>
      <c r="C111" s="37"/>
      <c r="D111" s="26"/>
      <c r="E111" s="23"/>
      <c r="F111" s="24"/>
      <c r="G111" s="24"/>
      <c r="H111" s="25">
        <f>+G111-F111</f>
        <v>0</v>
      </c>
      <c r="I111" s="20">
        <v>0</v>
      </c>
      <c r="J111" s="20">
        <v>0</v>
      </c>
      <c r="K111" s="1">
        <f>(B111/8/30)</f>
        <v>0</v>
      </c>
      <c r="L111" s="1">
        <f>+(I111*K111)*$L$5</f>
        <v>0</v>
      </c>
      <c r="M111" s="1">
        <f>+(J111*K111)*$M$5</f>
        <v>0</v>
      </c>
      <c r="N111" s="40">
        <f>+L111+M111</f>
        <v>0</v>
      </c>
    </row>
    <row r="112" spans="1:14" x14ac:dyDescent="0.3">
      <c r="A112" s="59"/>
      <c r="B112" s="1"/>
      <c r="C112" s="37"/>
      <c r="D112" s="26"/>
      <c r="E112" s="23"/>
      <c r="F112" s="24"/>
      <c r="G112" s="24"/>
      <c r="H112" s="25">
        <f>+G112-F112</f>
        <v>0</v>
      </c>
      <c r="I112" s="20">
        <v>0</v>
      </c>
      <c r="J112" s="20">
        <v>0</v>
      </c>
      <c r="K112" s="1">
        <f>(B112/8/30)</f>
        <v>0</v>
      </c>
      <c r="L112" s="1">
        <f>+(I112*K112)*$L$5</f>
        <v>0</v>
      </c>
      <c r="M112" s="1">
        <f>+(J112*K112)*$M$5</f>
        <v>0</v>
      </c>
      <c r="N112" s="40">
        <f>+L112+M112</f>
        <v>0</v>
      </c>
    </row>
    <row r="113" spans="1:14" x14ac:dyDescent="0.3">
      <c r="A113" s="59"/>
      <c r="B113" s="1"/>
      <c r="C113" s="37"/>
      <c r="D113" s="26"/>
      <c r="E113" s="23"/>
      <c r="F113" s="24"/>
      <c r="G113" s="24"/>
      <c r="H113" s="25">
        <f>+G113-F113</f>
        <v>0</v>
      </c>
      <c r="I113" s="20">
        <v>0</v>
      </c>
      <c r="J113" s="20">
        <v>0</v>
      </c>
      <c r="K113" s="1">
        <f>(B113/8/30)</f>
        <v>0</v>
      </c>
      <c r="L113" s="1">
        <f>+(I113*K113)*$L$5</f>
        <v>0</v>
      </c>
      <c r="M113" s="1">
        <f>+(J113*K113)*$M$5</f>
        <v>0</v>
      </c>
      <c r="N113" s="40">
        <f>+L113+M113</f>
        <v>0</v>
      </c>
    </row>
    <row r="114" spans="1:14" x14ac:dyDescent="0.3">
      <c r="A114" s="39"/>
      <c r="B114" s="1"/>
      <c r="C114" s="37"/>
      <c r="D114" s="26"/>
      <c r="E114" s="23"/>
      <c r="F114" s="24"/>
      <c r="G114" s="24"/>
      <c r="H114" s="25">
        <f>+G114-F114</f>
        <v>0</v>
      </c>
      <c r="I114" s="20">
        <v>0</v>
      </c>
      <c r="J114" s="20">
        <v>0</v>
      </c>
      <c r="K114" s="1">
        <f>(B114/8/30)</f>
        <v>0</v>
      </c>
      <c r="L114" s="1">
        <f>+(I114*K114)*$L$5</f>
        <v>0</v>
      </c>
      <c r="M114" s="1">
        <f>+(J114*K114)*$M$5</f>
        <v>0</v>
      </c>
      <c r="N114" s="40">
        <f>+L114+M114</f>
        <v>0</v>
      </c>
    </row>
    <row r="115" spans="1:14" x14ac:dyDescent="0.3">
      <c r="A115" s="39"/>
      <c r="B115" s="1"/>
      <c r="C115" s="37"/>
      <c r="D115" s="26"/>
      <c r="E115" s="23"/>
      <c r="F115" s="24"/>
      <c r="G115" s="24"/>
      <c r="H115" s="25">
        <f>+G115-F115</f>
        <v>0</v>
      </c>
      <c r="I115" s="20">
        <v>0</v>
      </c>
      <c r="J115" s="20">
        <v>0</v>
      </c>
      <c r="K115" s="1">
        <f>(B115/8/30)</f>
        <v>0</v>
      </c>
      <c r="L115" s="1">
        <f>+(I115*K115)*$L$5</f>
        <v>0</v>
      </c>
      <c r="M115" s="1">
        <f>+(J115*K115)*$M$5</f>
        <v>0</v>
      </c>
      <c r="N115" s="40">
        <f>+L115+M115</f>
        <v>0</v>
      </c>
    </row>
    <row r="116" spans="1:14" x14ac:dyDescent="0.3">
      <c r="A116" s="39"/>
      <c r="B116" s="1"/>
      <c r="C116" s="37"/>
      <c r="D116" s="26"/>
      <c r="E116" s="23"/>
      <c r="F116" s="24"/>
      <c r="G116" s="24"/>
      <c r="H116" s="25">
        <f>+G116-F116</f>
        <v>0</v>
      </c>
      <c r="I116" s="20">
        <v>0</v>
      </c>
      <c r="J116" s="20">
        <v>0</v>
      </c>
      <c r="K116" s="1">
        <f>(B116/8/30)</f>
        <v>0</v>
      </c>
      <c r="L116" s="1">
        <f>+(I116*K116)*$L$5</f>
        <v>0</v>
      </c>
      <c r="M116" s="1">
        <f>+(J116*K116)*$M$5</f>
        <v>0</v>
      </c>
      <c r="N116" s="40">
        <f>+L116+M116</f>
        <v>0</v>
      </c>
    </row>
    <row r="117" spans="1:14" x14ac:dyDescent="0.3">
      <c r="A117" s="39"/>
      <c r="B117" s="1"/>
      <c r="C117" s="37"/>
      <c r="D117" s="26"/>
      <c r="E117" s="23"/>
      <c r="F117" s="24"/>
      <c r="G117" s="24"/>
      <c r="H117" s="25">
        <f>+G117-F117</f>
        <v>0</v>
      </c>
      <c r="I117" s="20">
        <v>0</v>
      </c>
      <c r="J117" s="20">
        <v>0</v>
      </c>
      <c r="K117" s="1">
        <f>(B117/8/30)</f>
        <v>0</v>
      </c>
      <c r="L117" s="1">
        <f>+(I117*K117)*$L$5</f>
        <v>0</v>
      </c>
      <c r="M117" s="1">
        <f>+(J117*K117)*$M$5</f>
        <v>0</v>
      </c>
      <c r="N117" s="40">
        <f>+L117+M117</f>
        <v>0</v>
      </c>
    </row>
    <row r="118" spans="1:14" x14ac:dyDescent="0.3">
      <c r="A118" s="39"/>
      <c r="B118" s="1"/>
      <c r="C118" s="37"/>
      <c r="D118" s="26"/>
      <c r="E118" s="23"/>
      <c r="F118" s="24"/>
      <c r="G118" s="24"/>
      <c r="H118" s="25">
        <f>+G118-F118</f>
        <v>0</v>
      </c>
      <c r="I118" s="20">
        <v>0</v>
      </c>
      <c r="J118" s="20">
        <v>0</v>
      </c>
      <c r="K118" s="1">
        <f>(B118/8/30)</f>
        <v>0</v>
      </c>
      <c r="L118" s="1">
        <f>+(I118*K118)*$L$5</f>
        <v>0</v>
      </c>
      <c r="M118" s="1">
        <f>+(J118*K118)*$M$5</f>
        <v>0</v>
      </c>
      <c r="N118" s="40">
        <f>+L118+M118</f>
        <v>0</v>
      </c>
    </row>
    <row r="119" spans="1:14" x14ac:dyDescent="0.3">
      <c r="A119" s="39"/>
      <c r="B119" s="1"/>
      <c r="C119" s="37"/>
      <c r="D119" s="26"/>
      <c r="E119" s="23"/>
      <c r="F119" s="24"/>
      <c r="G119" s="24"/>
      <c r="H119" s="25">
        <f>+G119-F119</f>
        <v>0</v>
      </c>
      <c r="I119" s="20">
        <v>0</v>
      </c>
      <c r="J119" s="20">
        <v>0</v>
      </c>
      <c r="K119" s="1">
        <f>(B119/8/30)</f>
        <v>0</v>
      </c>
      <c r="L119" s="1">
        <f>+(I119*K119)*$L$5</f>
        <v>0</v>
      </c>
      <c r="M119" s="1">
        <f>+(J119*K119)*$M$5</f>
        <v>0</v>
      </c>
      <c r="N119" s="40">
        <f>+L119+M119</f>
        <v>0</v>
      </c>
    </row>
    <row r="120" spans="1:14" x14ac:dyDescent="0.3">
      <c r="A120" s="39"/>
      <c r="B120" s="1"/>
      <c r="C120" s="37"/>
      <c r="D120" s="26"/>
      <c r="E120" s="23"/>
      <c r="F120" s="24"/>
      <c r="G120" s="24"/>
      <c r="H120" s="25">
        <f>+G120-F120</f>
        <v>0</v>
      </c>
      <c r="I120" s="20">
        <v>0</v>
      </c>
      <c r="J120" s="20">
        <v>0</v>
      </c>
      <c r="K120" s="1">
        <f>(B120/8/30)</f>
        <v>0</v>
      </c>
      <c r="L120" s="1">
        <f>+(I120*K120)*$L$5</f>
        <v>0</v>
      </c>
      <c r="M120" s="1">
        <f>+(J120*K120)*$M$5</f>
        <v>0</v>
      </c>
      <c r="N120" s="40">
        <f>+L120+M120</f>
        <v>0</v>
      </c>
    </row>
    <row r="121" spans="1:14" x14ac:dyDescent="0.3">
      <c r="A121" s="39"/>
      <c r="B121" s="1"/>
      <c r="C121" s="37"/>
      <c r="D121" s="26"/>
      <c r="E121" s="23"/>
      <c r="F121" s="24"/>
      <c r="G121" s="24"/>
      <c r="H121" s="25">
        <f>+G121-F121</f>
        <v>0</v>
      </c>
      <c r="I121" s="20">
        <v>0</v>
      </c>
      <c r="J121" s="20">
        <v>0</v>
      </c>
      <c r="K121" s="1">
        <f>(B121/8/30)</f>
        <v>0</v>
      </c>
      <c r="L121" s="1">
        <f>+(I121*K121)*$L$5</f>
        <v>0</v>
      </c>
      <c r="M121" s="1">
        <f>+(J121*K121)*$M$5</f>
        <v>0</v>
      </c>
      <c r="N121" s="40">
        <f>+L121+M121</f>
        <v>0</v>
      </c>
    </row>
    <row r="122" spans="1:14" ht="15" thickBot="1" x14ac:dyDescent="0.35">
      <c r="A122" s="41"/>
      <c r="B122" s="42"/>
      <c r="C122" s="43"/>
      <c r="D122" s="44"/>
      <c r="E122" s="45"/>
      <c r="F122" s="46"/>
      <c r="G122" s="46"/>
      <c r="H122" s="47">
        <f>+G122-F122</f>
        <v>0</v>
      </c>
      <c r="I122" s="48">
        <v>0</v>
      </c>
      <c r="J122" s="48">
        <v>0</v>
      </c>
      <c r="K122" s="42">
        <f>(B122/8/30)</f>
        <v>0</v>
      </c>
      <c r="L122" s="42">
        <f>+(I122*K122)*$L$5</f>
        <v>0</v>
      </c>
      <c r="M122" s="42">
        <f>+(J122*K122)*$M$5</f>
        <v>0</v>
      </c>
      <c r="N122" s="49">
        <f>+L122+M122</f>
        <v>0</v>
      </c>
    </row>
    <row r="124" spans="1:14" x14ac:dyDescent="0.3">
      <c r="A124" s="12" t="s">
        <v>26</v>
      </c>
      <c r="C124" s="13">
        <v>1.5</v>
      </c>
    </row>
    <row r="125" spans="1:14" x14ac:dyDescent="0.3">
      <c r="A125" s="12" t="s">
        <v>27</v>
      </c>
      <c r="C125" s="13">
        <v>2</v>
      </c>
    </row>
    <row r="130" spans="3:3" x14ac:dyDescent="0.3">
      <c r="C130">
        <v>360</v>
      </c>
    </row>
  </sheetData>
  <sheetProtection formatCells="0" formatColumns="0" formatRows="0" insertColumns="0" insertRows="0" insertHyperlinks="0" deleteColumns="0" deleteRows="0" sort="0" autoFilter="0" pivotTables="0"/>
  <autoFilter ref="A6:I123" xr:uid="{00000000-0009-0000-0000-000001000000}"/>
  <sortState xmlns:xlrd2="http://schemas.microsoft.com/office/spreadsheetml/2017/richdata2" ref="A7:N122">
    <sortCondition sortBy="icon" ref="A6:A122"/>
  </sortState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HE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Jose L. Nunes G.</cp:lastModifiedBy>
  <dcterms:created xsi:type="dcterms:W3CDTF">2023-02-01T15:54:35Z</dcterms:created>
  <dcterms:modified xsi:type="dcterms:W3CDTF">2023-03-01T03:20:24Z</dcterms:modified>
</cp:coreProperties>
</file>